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5" windowHeight="1110" activeTab="0"/>
  </bookViews>
  <sheets>
    <sheet name="дох." sheetId="1" r:id="rId1"/>
    <sheet name="расх." sheetId="2" r:id="rId2"/>
    <sheet name="источн." sheetId="3" r:id="rId3"/>
  </sheets>
  <definedNames>
    <definedName name="_xlnm.Print_Titles" localSheetId="0">'дох.'!$12:$12</definedName>
    <definedName name="_xlnm.Print_Titles" localSheetId="2">'источн.'!$12:$12</definedName>
    <definedName name="_xlnm.Print_Titles" localSheetId="1">'расх.'!$13:$13</definedName>
  </definedNames>
  <calcPr fullCalcOnLoad="1"/>
</workbook>
</file>

<file path=xl/sharedStrings.xml><?xml version="1.0" encoding="utf-8"?>
<sst xmlns="http://schemas.openxmlformats.org/spreadsheetml/2006/main" count="328" uniqueCount="205">
  <si>
    <t>тыс.руб.</t>
  </si>
  <si>
    <t>Общегосударственные вопросы</t>
  </si>
  <si>
    <t>Другие общегосударственные вопросы</t>
  </si>
  <si>
    <t>Национальная безопасность и правоохранительная деятельность</t>
  </si>
  <si>
    <t>Изменение остатков средств на счетах по учету средств бюджета</t>
  </si>
  <si>
    <t>Отчет</t>
  </si>
  <si>
    <t>Подраздел</t>
  </si>
  <si>
    <t>Наименование показателей</t>
  </si>
  <si>
    <t>01</t>
  </si>
  <si>
    <t>00</t>
  </si>
  <si>
    <t>02</t>
  </si>
  <si>
    <t>03</t>
  </si>
  <si>
    <t>Функционирование законодательных  (представительных) органов государственной власти и представительных органов муниципальных образований</t>
  </si>
  <si>
    <t>04</t>
  </si>
  <si>
    <t>05</t>
  </si>
  <si>
    <t>Судебная система</t>
  </si>
  <si>
    <t>07</t>
  </si>
  <si>
    <t>Обеспечение проведения выборов и референдумов</t>
  </si>
  <si>
    <t>0106</t>
  </si>
  <si>
    <t>11</t>
  </si>
  <si>
    <t>Обслуживание государственного и муниципального долга</t>
  </si>
  <si>
    <t>12</t>
  </si>
  <si>
    <t>Резервные фонды</t>
  </si>
  <si>
    <t>0113</t>
  </si>
  <si>
    <t>Национальная оборона</t>
  </si>
  <si>
    <t>Органы внутренних дел</t>
  </si>
  <si>
    <t>09</t>
  </si>
  <si>
    <t>Защита населения и территорий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</si>
  <si>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</si>
  <si>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</si>
  <si>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Лесное хозяйство</t>
  </si>
  <si>
    <t>08</t>
  </si>
  <si>
    <t>Транспорт</t>
  </si>
  <si>
    <t>Другие вопросы в области национальной 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</si>
  <si>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</si>
  <si>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</si>
  <si>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</si>
  <si>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</si>
  <si>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06</t>
  </si>
  <si>
    <t>Охрана окружающей среды</t>
  </si>
  <si>
    <t>Образование</t>
  </si>
  <si>
    <t>Дошкольное образование</t>
  </si>
  <si>
    <t>Общее образование</t>
  </si>
  <si>
    <t>Начальное профессиональное образование</t>
  </si>
  <si>
    <t>Молодежная  политика и оздоровление детей</t>
  </si>
  <si>
    <t>Другие вопросы в области образования</t>
  </si>
  <si>
    <t>Культура</t>
  </si>
  <si>
    <t>Амбулаторная помощь</t>
  </si>
  <si>
    <t>Скорая медицинская помощь</t>
  </si>
  <si>
    <t>Физическая культура и спорт</t>
  </si>
  <si>
    <t>10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</si>
  <si>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</si>
  <si>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</si>
  <si>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</si>
  <si>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</si>
  <si>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</si>
  <si>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Профессиональная подготовка, переподготовка и повышение квалификации</t>
  </si>
  <si>
    <t>Стационарная медицинская помощь</t>
  </si>
  <si>
    <t>Охрана семьи и детства</t>
  </si>
  <si>
    <t>Другие вопросы в области жилищно-коммунального хозяйства</t>
  </si>
  <si>
    <t>% исполнения к годовым назначениям</t>
  </si>
  <si>
    <t>Отклонения (+;-) от годового плана</t>
  </si>
  <si>
    <t>Медицинская помощь в дневных стационарах всех типов</t>
  </si>
  <si>
    <t xml:space="preserve">                                   Утверждён</t>
  </si>
  <si>
    <t xml:space="preserve">                                   Старооскольского городского округа</t>
  </si>
  <si>
    <t xml:space="preserve">Источники внутреннего финансирования дефицита бюджета  </t>
  </si>
  <si>
    <t>Старооскольского городского округа</t>
  </si>
  <si>
    <t>Наименование источника внутреннего финансирования дефицита бюджета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</si>
  <si>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</si>
  <si>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 в валюте Российской Федерации</t>
  </si>
  <si>
    <t xml:space="preserve">Увеличение прочих остатков денежных средств бюджета Старооскольского городского округа </t>
  </si>
  <si>
    <t xml:space="preserve">Уменьшение прочих остатков денежных средств бюджета Старооскольского городского округа </t>
  </si>
  <si>
    <t>ВСЕГО ИСТОЧНИКОВ  ФИНАНСИРОВАНИЯ</t>
  </si>
  <si>
    <t>01 02 00 00 00 0000 000</t>
  </si>
  <si>
    <t>01 02 00 00 04 0000 710</t>
  </si>
  <si>
    <t>01 02 00 00 04 0000 810</t>
  </si>
  <si>
    <t>01 05 00 00 00 0000 000</t>
  </si>
  <si>
    <t>01 05  02 01 04 0000 510</t>
  </si>
  <si>
    <t xml:space="preserve"> 01 05 02 01 04 0000 610</t>
  </si>
  <si>
    <t>90 00 00 00 00 0000 000</t>
  </si>
  <si>
    <t>Санаторно-оздоровительная помощь</t>
  </si>
  <si>
    <t>Раз дел</t>
  </si>
  <si>
    <t>13</t>
  </si>
  <si>
    <t>Дорожное хозяйство (дорожные фонды)</t>
  </si>
  <si>
    <t>Связь и информатика</t>
  </si>
  <si>
    <t>Культура, кинематография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</si>
  <si>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</si>
  <si>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</si>
  <si>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</si>
  <si>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Физическая культура</t>
  </si>
  <si>
    <t>Другие вопросы в области физической культуры и спорта</t>
  </si>
  <si>
    <t>Средства массовой информации</t>
  </si>
  <si>
    <t xml:space="preserve">13 </t>
  </si>
  <si>
    <t>Обслуживание государственного внутреннего и муниципального долга</t>
  </si>
  <si>
    <t>Средства от продажи акций  и иных форм участия в капитале, находящихся в собственности Старооскольского городского округа</t>
  </si>
  <si>
    <t>Функционирование Правительства Российской Федерации, высших исполнительных органов государственной власти  субъектов Российской Федерации, местных администраций</t>
  </si>
  <si>
    <t xml:space="preserve">Код бюджетной классификации </t>
  </si>
  <si>
    <t xml:space="preserve">Иные источники внутреннего финансирования дефицитов бюджетов </t>
  </si>
  <si>
    <t xml:space="preserve">01 06 00 00 00 0000 000 </t>
  </si>
  <si>
    <t>01 06 01 00 04 0000 630</t>
  </si>
  <si>
    <t xml:space="preserve">Возврат бюджетных кредитов, предоставленных юридическим лицам из бюджета Старооскольского городского округа в валюте Российской Федерации </t>
  </si>
  <si>
    <t xml:space="preserve">Периодическая печать и издательства </t>
  </si>
  <si>
    <t>Функционирование высшего должностного лица субъекта Российской Федерации и муниципального образования</t>
  </si>
  <si>
    <t xml:space="preserve">                                                                                                   Утверждены</t>
  </si>
  <si>
    <t xml:space="preserve">                                                                                                   Старооскольского городского округа</t>
  </si>
  <si>
    <t>Н.В. Кудинова</t>
  </si>
  <si>
    <t xml:space="preserve">          Н.В. Кудинова</t>
  </si>
  <si>
    <t>Массовый спорт</t>
  </si>
  <si>
    <t>Спорт высших достижений</t>
  </si>
  <si>
    <t>01 06 05 01 04 0000 640</t>
  </si>
  <si>
    <t>Охрана объектов растительного и животного мира и среды их обитания</t>
  </si>
  <si>
    <t>01 06 04 01 04 0000 810</t>
  </si>
  <si>
    <t>Исполнение муниципальных гарантий Старооскольского городского округа в валюте Российской Федерации в случае, если исполнение гарантом муниципальных гарантий 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</si>
  <si>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14</t>
  </si>
  <si>
    <t>Другие вопросы в области национальной безопасности и правоохранительной деятельности</t>
  </si>
  <si>
    <t>Погашение бюджетами  городских округов кредитов  от кредитных организаций  в валюте Российской Федерации</t>
  </si>
  <si>
    <t>Начальник  департамента  финансов  и</t>
  </si>
  <si>
    <t>бюджетной политики администрации</t>
  </si>
  <si>
    <t>Общеэкономические вопросы</t>
  </si>
  <si>
    <t xml:space="preserve">                                   постановлением  администрации</t>
  </si>
  <si>
    <t xml:space="preserve">                                                                                                   постановлением администрации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</si>
  <si>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</si>
  <si>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</si>
  <si>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</si>
  <si>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01 03 01 00 00 0000 000</t>
  </si>
  <si>
    <t>01 03 01 00 04 0000 710</t>
  </si>
  <si>
    <t>01 03 01 00 04 0000 810</t>
  </si>
  <si>
    <t>об исполнении бюджета Старооскольского городского округа за 1 квартал 2016 года по доходам</t>
  </si>
  <si>
    <t xml:space="preserve">                                    от «___»  _______ 2016 г. № _____</t>
  </si>
  <si>
    <t>об исполнении бюджета Старооскольского городского округа за 1 квартал 2016 года по расходам</t>
  </si>
  <si>
    <t>Мобилизационная подготовка экономики</t>
  </si>
  <si>
    <t>Обеспечение пожарной безопасности</t>
  </si>
  <si>
    <t>Утверждено на 2016 год</t>
  </si>
  <si>
    <t>Исполнено на                 01.04. 2016</t>
  </si>
  <si>
    <t xml:space="preserve">                                                                                                   от «____» _______ 2016 г. № ____</t>
  </si>
  <si>
    <t>Исполнено на 01.04. 2016</t>
  </si>
  <si>
    <t>Обеспечение деятельности финансовых, налоговых и таможенных органов и органов финансового (финансово - бюджетного) надзора</t>
  </si>
  <si>
    <t>Обеспечение деятельности финансовых, налоговых и таможенных органов и органов надзора</t>
  </si>
  <si>
    <t>Код бюджетной классификации РФ</t>
  </si>
  <si>
    <t>Наименование экономического показателя</t>
  </si>
  <si>
    <t>Исполнено на                   01.04.2016 года</t>
  </si>
  <si>
    <t>Процент исполнения к годовым назначениям (%)</t>
  </si>
  <si>
    <t>Отклонение от годового плана (+;-)</t>
  </si>
  <si>
    <t>Д О Х О Д Ы</t>
  </si>
  <si>
    <t>101 02000 01 0000 110</t>
  </si>
  <si>
    <t>Налог на доходы физических лиц</t>
  </si>
  <si>
    <t>103 02000 01 0000 110</t>
  </si>
  <si>
    <t>Акцизы по подакцизным товарам (продукции), производимым на территории Российской Федерации</t>
  </si>
  <si>
    <t>105 02000 02 0000 110</t>
  </si>
  <si>
    <t>Единый налог на вмененный доход для отдельных видов деятельности</t>
  </si>
  <si>
    <t>105 03000 01 0000 110</t>
  </si>
  <si>
    <t>Единый сельскохозяйственный налог</t>
  </si>
  <si>
    <t>105 04000 02 0000 110</t>
  </si>
  <si>
    <t>Налог, взимаемый в связи с применением патентной системы налогообложения</t>
  </si>
  <si>
    <t>106 01000 00 0000 110</t>
  </si>
  <si>
    <t>Налог на имущество физических лиц</t>
  </si>
  <si>
    <t>106 06000 00 0000 110</t>
  </si>
  <si>
    <t>Земельный налог</t>
  </si>
  <si>
    <t>108 00000 00 0000 000</t>
  </si>
  <si>
    <t>Государственная пошлина</t>
  </si>
  <si>
    <t>111 05010 00 0000 120</t>
  </si>
  <si>
    <t>Доходы, получаемые в виде арендной платы за земельные участки, государственная  собственность на которые не разграничена</t>
  </si>
  <si>
    <t>111 05030 00 0000 120</t>
  </si>
  <si>
    <t>Доходы от сдачи в аренду имущества, находящегося в оперативном управлении органов местного самоуправления</t>
  </si>
  <si>
    <t>111 05074 04 0000 120</t>
  </si>
  <si>
    <t>Доходы от сдачи в аренду имущества, составляющего казну городских округов (за исключением земельных участков)</t>
  </si>
  <si>
    <t>111 07010 00 0000 120</t>
  </si>
  <si>
    <t xml:space="preserve">Доходы от перечисления части прибыли муниципальных унитарных предприятий, остающейся после уплаты налогов и обязательных платежей  </t>
  </si>
  <si>
    <t>112 01000 01 0000 120</t>
  </si>
  <si>
    <t>Плата за негативное воздействие на окружающую  среду</t>
  </si>
  <si>
    <t>113 01994 04 0000 130</t>
  </si>
  <si>
    <t xml:space="preserve">Прочие доходы от оказания платных услуг (работ) получателями средств бюджетов городских округов </t>
  </si>
  <si>
    <t>114 02000 00 0000 000</t>
  </si>
  <si>
    <t>Доходы от реализации имущества, находящегося в государственной и муниципальной собственности</t>
  </si>
  <si>
    <t>114 06000 00 0000 430</t>
  </si>
  <si>
    <t>Доходы от продажи земельных участков</t>
  </si>
  <si>
    <t>115 02040 04 0000 140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</si>
  <si>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</si>
  <si>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116 00000 00 0000 000</t>
  </si>
  <si>
    <t>Штрафы, санкции, возмещение ущерба</t>
  </si>
  <si>
    <t>117 01040 04 0000 180</t>
  </si>
  <si>
    <t>Невыясненные поступления, зачисляемые в бюджеты городских округов</t>
  </si>
  <si>
    <t>117 05000 00 0000 180</t>
  </si>
  <si>
    <t xml:space="preserve">Прочие неналоговые доходы </t>
  </si>
  <si>
    <t>118 04000 04 0000 180</t>
  </si>
  <si>
    <t>Поступления в бюджеты городских округов (перечисления из бюджетов городских округов) по урегулированию расчетов между бюджетами бюджетной системы Российской Федерации по распределенным доходам</t>
  </si>
  <si>
    <t>100 00000 00 0000 000</t>
  </si>
  <si>
    <t>ИТОГО налоговые и неналоговые доходы</t>
  </si>
  <si>
    <t>200 00000 00 0000 000</t>
  </si>
  <si>
    <t>Безвозмездные поступления</t>
  </si>
  <si>
    <t>202 00000 00 0000 000</t>
  </si>
  <si>
    <t>Безвозмездные поступления от других бюджетов бюджетной системы Российской Федерации</t>
  </si>
  <si>
    <t>219 04000 04 0000 151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</si>
  <si>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</si>
  <si>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ВСЕГО ДОХОДОВ:</t>
  </si>
  <si>
    <t>01 06 10 02 04 0000 550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</si>
  <si>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</si>
  <si>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1</t>
  </si>
  <si>
    <t>2</t>
  </si>
  <si>
    <t>3</t>
  </si>
  <si>
    <t>4</t>
  </si>
  <si>
    <t>5</t>
  </si>
  <si>
    <t>6</t>
  </si>
  <si>
    <t>7</t>
  </si>
  <si>
    <t>ВСЕГО РАСХОДОВ: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</si>
</sst>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3"/>
      <color indexed="10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3" fontId="4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 wrapText="1"/>
    </xf>
    <xf numFmtId="0" fontId="3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72" fontId="4" fillId="0" borderId="10" xfId="0" applyNumberFormat="1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11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right"/>
    </xf>
    <xf numFmtId="3" fontId="3" fillId="33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F39"/>
  <sheetViews>
    <sheetView tabSelected="1" zoomScalePageLayoutView="0" workbookViewId="0" topLeftCell="A1">
      <selection activeCell="A45" sqref="A41:IV45"/>
    </sheetView>
  </sheetViews>
  <sheetFormatPr defaultColWidth="9.00390625" defaultRowHeight="12.75"/>
  <cols>
    <col min="1" max="1" width="26.875" style="26" customWidth="1"/>
    <col min="2" max="2" width="45.375" style="26" customWidth="1"/>
    <col min="3" max="3" width="15.375" style="26" customWidth="1"/>
    <col min="4" max="4" width="14.125" style="26" customWidth="1"/>
    <col min="5" max="5" width="15.625" style="26" customWidth="1"/>
    <col min="6" max="6" width="16.875" style="26" customWidth="1"/>
    <col min="7" max="210" width="9.125" style="26" customWidth="1"/>
    <col min="211" max="16384" width="9.125" style="23" customWidth="1"/>
  </cols>
  <sheetData>
    <row r="1" spans="211:214" s="22" customFormat="1" ht="19.5" customHeight="1">
      <c r="HC1" s="23"/>
      <c r="HD1" s="23"/>
      <c r="HE1" s="23"/>
      <c r="HF1" s="23"/>
    </row>
    <row r="2" spans="1:214" s="22" customFormat="1" ht="19.5" customHeight="1">
      <c r="A2" s="24"/>
      <c r="HC2" s="23"/>
      <c r="HD2" s="23"/>
      <c r="HE2" s="23"/>
      <c r="HF2" s="23"/>
    </row>
    <row r="3" spans="211:214" s="22" customFormat="1" ht="19.5" customHeight="1">
      <c r="HC3" s="23"/>
      <c r="HD3" s="23"/>
      <c r="HE3" s="23"/>
      <c r="HF3" s="23"/>
    </row>
    <row r="4" spans="211:214" s="22" customFormat="1" ht="11.25" customHeight="1">
      <c r="HC4" s="23"/>
      <c r="HD4" s="23"/>
      <c r="HE4" s="23"/>
      <c r="HF4" s="23"/>
    </row>
    <row r="5" spans="211:214" s="22" customFormat="1" ht="18" customHeight="1" hidden="1">
      <c r="HC5" s="23"/>
      <c r="HD5" s="23"/>
      <c r="HE5" s="23"/>
      <c r="HF5" s="23"/>
    </row>
    <row r="6" spans="1:214" s="22" customFormat="1" ht="16.5" customHeight="1">
      <c r="A6" s="44" t="s">
        <v>5</v>
      </c>
      <c r="B6" s="44"/>
      <c r="C6" s="44"/>
      <c r="D6" s="44"/>
      <c r="E6" s="44"/>
      <c r="F6" s="44"/>
      <c r="HC6" s="23"/>
      <c r="HD6" s="23"/>
      <c r="HE6" s="23"/>
      <c r="HF6" s="23"/>
    </row>
    <row r="7" spans="1:214" s="22" customFormat="1" ht="18" customHeight="1">
      <c r="A7" s="44" t="s">
        <v>127</v>
      </c>
      <c r="B7" s="44"/>
      <c r="C7" s="44"/>
      <c r="D7" s="44"/>
      <c r="E7" s="44"/>
      <c r="F7" s="44"/>
      <c r="HC7" s="23"/>
      <c r="HD7" s="23"/>
      <c r="HE7" s="23"/>
      <c r="HF7" s="23"/>
    </row>
    <row r="8" spans="1:214" s="22" customFormat="1" ht="18" customHeight="1" hidden="1">
      <c r="A8" s="25"/>
      <c r="B8" s="25"/>
      <c r="C8" s="25"/>
      <c r="D8" s="25"/>
      <c r="E8" s="25"/>
      <c r="F8" s="25"/>
      <c r="HC8" s="23"/>
      <c r="HD8" s="23"/>
      <c r="HE8" s="23"/>
      <c r="HF8" s="23"/>
    </row>
    <row r="9" spans="6:214" s="22" customFormat="1" ht="18" customHeight="1">
      <c r="F9" s="27" t="s">
        <v>0</v>
      </c>
      <c r="HC9" s="23"/>
      <c r="HD9" s="23"/>
      <c r="HE9" s="23"/>
      <c r="HF9" s="23"/>
    </row>
    <row r="10" spans="1:6" ht="16.5">
      <c r="A10" s="43" t="s">
        <v>138</v>
      </c>
      <c r="B10" s="43" t="s">
        <v>139</v>
      </c>
      <c r="C10" s="43" t="s">
        <v>132</v>
      </c>
      <c r="D10" s="43" t="s">
        <v>140</v>
      </c>
      <c r="E10" s="45" t="s">
        <v>141</v>
      </c>
      <c r="F10" s="45" t="s">
        <v>142</v>
      </c>
    </row>
    <row r="11" spans="1:6" ht="64.5" customHeight="1">
      <c r="A11" s="43"/>
      <c r="B11" s="43"/>
      <c r="C11" s="43"/>
      <c r="D11" s="43"/>
      <c r="E11" s="45"/>
      <c r="F11" s="45"/>
    </row>
    <row r="12" spans="1:6" ht="16.5">
      <c r="A12" s="29">
        <v>1</v>
      </c>
      <c r="B12" s="29">
        <v>2</v>
      </c>
      <c r="C12" s="29">
        <v>3</v>
      </c>
      <c r="D12" s="29">
        <v>4</v>
      </c>
      <c r="E12" s="29">
        <v>5</v>
      </c>
      <c r="F12" s="29">
        <v>6</v>
      </c>
    </row>
    <row r="13" spans="1:6" ht="16.5">
      <c r="A13" s="43" t="s">
        <v>143</v>
      </c>
      <c r="B13" s="43"/>
      <c r="C13" s="30"/>
      <c r="D13" s="31"/>
      <c r="E13" s="31"/>
      <c r="F13" s="31"/>
    </row>
    <row r="14" spans="1:6" ht="16.5">
      <c r="A14" s="32" t="s">
        <v>144</v>
      </c>
      <c r="B14" s="32" t="s">
        <v>145</v>
      </c>
      <c r="C14" s="32">
        <v>604020</v>
      </c>
      <c r="D14" s="32">
        <v>146164</v>
      </c>
      <c r="E14" s="33">
        <f aca="true" t="shared" si="0" ref="E14:E39">D14/C14*100</f>
        <v>24.198536472302244</v>
      </c>
      <c r="F14" s="32">
        <f aca="true" t="shared" si="1" ref="F14:F34">D14-C14</f>
        <v>-457856</v>
      </c>
    </row>
    <row r="15" spans="1:6" ht="49.5">
      <c r="A15" s="32" t="s">
        <v>146</v>
      </c>
      <c r="B15" s="34" t="s">
        <v>147</v>
      </c>
      <c r="C15" s="32">
        <v>44398</v>
      </c>
      <c r="D15" s="32">
        <v>10651</v>
      </c>
      <c r="E15" s="33">
        <f>D15/C15*100</f>
        <v>23.989819361232488</v>
      </c>
      <c r="F15" s="32">
        <f>D15-C15</f>
        <v>-33747</v>
      </c>
    </row>
    <row r="16" spans="1:6" ht="33">
      <c r="A16" s="32" t="s">
        <v>148</v>
      </c>
      <c r="B16" s="32" t="s">
        <v>149</v>
      </c>
      <c r="C16" s="32">
        <v>197631</v>
      </c>
      <c r="D16" s="32">
        <v>43252</v>
      </c>
      <c r="E16" s="33">
        <f>D16/C16*100</f>
        <v>21.88523055593505</v>
      </c>
      <c r="F16" s="32">
        <f>D16-C16</f>
        <v>-154379</v>
      </c>
    </row>
    <row r="17" spans="1:6" ht="16.5">
      <c r="A17" s="32" t="s">
        <v>150</v>
      </c>
      <c r="B17" s="32" t="s">
        <v>151</v>
      </c>
      <c r="C17" s="32">
        <v>1195</v>
      </c>
      <c r="D17" s="32">
        <v>1033</v>
      </c>
      <c r="E17" s="33">
        <f>D17/C17*100</f>
        <v>86.44351464435147</v>
      </c>
      <c r="F17" s="32">
        <f>D17-C17</f>
        <v>-162</v>
      </c>
    </row>
    <row r="18" spans="1:6" ht="42.75" customHeight="1">
      <c r="A18" s="32" t="s">
        <v>152</v>
      </c>
      <c r="B18" s="32" t="s">
        <v>153</v>
      </c>
      <c r="C18" s="32">
        <v>5968</v>
      </c>
      <c r="D18" s="32">
        <v>2125</v>
      </c>
      <c r="E18" s="33">
        <f t="shared" si="0"/>
        <v>35.606568364611256</v>
      </c>
      <c r="F18" s="32">
        <f>D18-C18</f>
        <v>-3843</v>
      </c>
    </row>
    <row r="19" spans="1:6" ht="16.5">
      <c r="A19" s="32" t="s">
        <v>154</v>
      </c>
      <c r="B19" s="32" t="s">
        <v>155</v>
      </c>
      <c r="C19" s="32">
        <v>87248</v>
      </c>
      <c r="D19" s="32">
        <v>2647</v>
      </c>
      <c r="E19" s="33">
        <f t="shared" si="0"/>
        <v>3.0338804327892905</v>
      </c>
      <c r="F19" s="32">
        <f t="shared" si="1"/>
        <v>-84601</v>
      </c>
    </row>
    <row r="20" spans="1:6" ht="16.5">
      <c r="A20" s="32" t="s">
        <v>156</v>
      </c>
      <c r="B20" s="32" t="s">
        <v>157</v>
      </c>
      <c r="C20" s="32">
        <v>865676</v>
      </c>
      <c r="D20" s="32">
        <v>154832</v>
      </c>
      <c r="E20" s="33">
        <f t="shared" si="0"/>
        <v>17.88567547211659</v>
      </c>
      <c r="F20" s="32">
        <f t="shared" si="1"/>
        <v>-710844</v>
      </c>
    </row>
    <row r="21" spans="1:6" ht="16.5">
      <c r="A21" s="32" t="s">
        <v>158</v>
      </c>
      <c r="B21" s="32" t="s">
        <v>159</v>
      </c>
      <c r="C21" s="32">
        <v>58340</v>
      </c>
      <c r="D21" s="32">
        <v>10456</v>
      </c>
      <c r="E21" s="33">
        <f t="shared" si="0"/>
        <v>17.922523140212547</v>
      </c>
      <c r="F21" s="32">
        <f t="shared" si="1"/>
        <v>-47884</v>
      </c>
    </row>
    <row r="22" spans="1:6" ht="66">
      <c r="A22" s="32" t="s">
        <v>160</v>
      </c>
      <c r="B22" s="32" t="s">
        <v>161</v>
      </c>
      <c r="C22" s="32">
        <v>249207</v>
      </c>
      <c r="D22" s="32">
        <v>67498</v>
      </c>
      <c r="E22" s="33">
        <f t="shared" si="0"/>
        <v>27.085113981549476</v>
      </c>
      <c r="F22" s="32">
        <f t="shared" si="1"/>
        <v>-181709</v>
      </c>
    </row>
    <row r="23" spans="1:6" ht="53.25" customHeight="1">
      <c r="A23" s="32" t="s">
        <v>162</v>
      </c>
      <c r="B23" s="31" t="s">
        <v>163</v>
      </c>
      <c r="C23" s="32">
        <v>41000</v>
      </c>
      <c r="D23" s="32">
        <v>10656</v>
      </c>
      <c r="E23" s="33">
        <f t="shared" si="0"/>
        <v>25.990243902439026</v>
      </c>
      <c r="F23" s="32">
        <f t="shared" si="1"/>
        <v>-30344</v>
      </c>
    </row>
    <row r="24" spans="1:6" ht="54" customHeight="1">
      <c r="A24" s="32" t="s">
        <v>164</v>
      </c>
      <c r="B24" s="31" t="s">
        <v>165</v>
      </c>
      <c r="C24" s="32">
        <v>14344</v>
      </c>
      <c r="D24" s="32">
        <v>3215</v>
      </c>
      <c r="E24" s="33">
        <f t="shared" si="0"/>
        <v>22.41355270496375</v>
      </c>
      <c r="F24" s="32">
        <f>D24-C24</f>
        <v>-11129</v>
      </c>
    </row>
    <row r="25" spans="1:6" ht="70.5" customHeight="1">
      <c r="A25" s="32" t="s">
        <v>166</v>
      </c>
      <c r="B25" s="32" t="s">
        <v>167</v>
      </c>
      <c r="C25" s="32">
        <v>10165</v>
      </c>
      <c r="D25" s="32">
        <v>6151</v>
      </c>
      <c r="E25" s="33">
        <f t="shared" si="0"/>
        <v>60.51155927201181</v>
      </c>
      <c r="F25" s="32">
        <f t="shared" si="1"/>
        <v>-4014</v>
      </c>
    </row>
    <row r="26" spans="1:6" ht="33">
      <c r="A26" s="32" t="s">
        <v>168</v>
      </c>
      <c r="B26" s="32" t="s">
        <v>169</v>
      </c>
      <c r="C26" s="32">
        <v>13955</v>
      </c>
      <c r="D26" s="32">
        <v>19012</v>
      </c>
      <c r="E26" s="33">
        <f t="shared" si="0"/>
        <v>136.23790756001432</v>
      </c>
      <c r="F26" s="32">
        <f t="shared" si="1"/>
        <v>5057</v>
      </c>
    </row>
    <row r="27" spans="1:6" ht="49.5">
      <c r="A27" s="32" t="s">
        <v>170</v>
      </c>
      <c r="B27" s="32" t="s">
        <v>171</v>
      </c>
      <c r="C27" s="32">
        <v>6998</v>
      </c>
      <c r="D27" s="32">
        <v>1642</v>
      </c>
      <c r="E27" s="33">
        <f t="shared" si="0"/>
        <v>23.46384681337525</v>
      </c>
      <c r="F27" s="32">
        <f t="shared" si="1"/>
        <v>-5356</v>
      </c>
    </row>
    <row r="28" spans="1:6" ht="49.5">
      <c r="A28" s="32" t="s">
        <v>172</v>
      </c>
      <c r="B28" s="35" t="s">
        <v>173</v>
      </c>
      <c r="C28" s="32">
        <v>77000</v>
      </c>
      <c r="D28" s="32">
        <v>8789</v>
      </c>
      <c r="E28" s="33">
        <f t="shared" si="0"/>
        <v>11.414285714285715</v>
      </c>
      <c r="F28" s="32">
        <f t="shared" si="1"/>
        <v>-68211</v>
      </c>
    </row>
    <row r="29" spans="1:6" ht="23.25" customHeight="1">
      <c r="A29" s="32" t="s">
        <v>174</v>
      </c>
      <c r="B29" s="35" t="s">
        <v>175</v>
      </c>
      <c r="C29" s="32">
        <v>26000</v>
      </c>
      <c r="D29" s="32">
        <v>6144</v>
      </c>
      <c r="E29" s="33">
        <f t="shared" si="0"/>
        <v>23.63076923076923</v>
      </c>
      <c r="F29" s="32">
        <f t="shared" si="1"/>
        <v>-19856</v>
      </c>
    </row>
    <row r="30" spans="1:6" ht="66">
      <c r="A30" s="32" t="s">
        <v>176</v>
      </c>
      <c r="B30" s="35" t="s">
        <v>177</v>
      </c>
      <c r="C30" s="32">
        <v>52</v>
      </c>
      <c r="D30" s="32">
        <v>38</v>
      </c>
      <c r="E30" s="33">
        <f t="shared" si="0"/>
        <v>73.07692307692307</v>
      </c>
      <c r="F30" s="32">
        <f t="shared" si="1"/>
        <v>-14</v>
      </c>
    </row>
    <row r="31" spans="1:6" ht="24.75" customHeight="1">
      <c r="A31" s="32" t="s">
        <v>178</v>
      </c>
      <c r="B31" s="32" t="s">
        <v>179</v>
      </c>
      <c r="C31" s="32">
        <v>18284</v>
      </c>
      <c r="D31" s="32">
        <v>3241</v>
      </c>
      <c r="E31" s="33">
        <f t="shared" si="0"/>
        <v>17.725880551301685</v>
      </c>
      <c r="F31" s="32">
        <f t="shared" si="1"/>
        <v>-15043</v>
      </c>
    </row>
    <row r="32" spans="1:6" ht="43.5" customHeight="1">
      <c r="A32" s="32" t="s">
        <v>180</v>
      </c>
      <c r="B32" s="32" t="s">
        <v>181</v>
      </c>
      <c r="C32" s="32"/>
      <c r="D32" s="32">
        <v>99</v>
      </c>
      <c r="E32" s="33"/>
      <c r="F32" s="32">
        <f t="shared" si="1"/>
        <v>99</v>
      </c>
    </row>
    <row r="33" spans="1:6" ht="21.75" customHeight="1">
      <c r="A33" s="32" t="s">
        <v>182</v>
      </c>
      <c r="B33" s="32" t="s">
        <v>183</v>
      </c>
      <c r="C33" s="32">
        <v>65994</v>
      </c>
      <c r="D33" s="32">
        <v>18137</v>
      </c>
      <c r="E33" s="33">
        <f t="shared" si="0"/>
        <v>27.482801466800012</v>
      </c>
      <c r="F33" s="32">
        <f t="shared" si="1"/>
        <v>-47857</v>
      </c>
    </row>
    <row r="34" spans="1:6" ht="104.25" customHeight="1">
      <c r="A34" s="32" t="s">
        <v>184</v>
      </c>
      <c r="B34" s="32" t="s">
        <v>185</v>
      </c>
      <c r="C34" s="32"/>
      <c r="D34" s="32">
        <v>98</v>
      </c>
      <c r="E34" s="33"/>
      <c r="F34" s="32">
        <f t="shared" si="1"/>
        <v>98</v>
      </c>
    </row>
    <row r="35" spans="1:6" ht="33">
      <c r="A35" s="29" t="s">
        <v>186</v>
      </c>
      <c r="B35" s="29" t="s">
        <v>187</v>
      </c>
      <c r="C35" s="29">
        <f>SUM(C13:C34)</f>
        <v>2387475</v>
      </c>
      <c r="D35" s="29">
        <f>SUM(D13:D34)</f>
        <v>515880</v>
      </c>
      <c r="E35" s="36">
        <f t="shared" si="0"/>
        <v>21.60776552634059</v>
      </c>
      <c r="F35" s="29">
        <f>SUM(F13:F34)</f>
        <v>-1871595</v>
      </c>
    </row>
    <row r="36" spans="1:6" ht="18.75" customHeight="1">
      <c r="A36" s="29" t="s">
        <v>188</v>
      </c>
      <c r="B36" s="37" t="s">
        <v>189</v>
      </c>
      <c r="C36" s="37">
        <f>SUM(C37:C38)</f>
        <v>2967172</v>
      </c>
      <c r="D36" s="37">
        <f>SUM(D37:D38)</f>
        <v>590871</v>
      </c>
      <c r="E36" s="36">
        <f t="shared" si="0"/>
        <v>19.91360797419226</v>
      </c>
      <c r="F36" s="37">
        <f>SUM(F37:F38)</f>
        <v>-2376301</v>
      </c>
    </row>
    <row r="37" spans="1:6" ht="49.5">
      <c r="A37" s="35" t="s">
        <v>190</v>
      </c>
      <c r="B37" s="38" t="s">
        <v>191</v>
      </c>
      <c r="C37" s="32">
        <v>2967172</v>
      </c>
      <c r="D37" s="32">
        <v>599339</v>
      </c>
      <c r="E37" s="39">
        <f t="shared" si="0"/>
        <v>20.198997564010448</v>
      </c>
      <c r="F37" s="35">
        <f>D37-C37</f>
        <v>-2367833</v>
      </c>
    </row>
    <row r="38" spans="1:6" ht="72.75" customHeight="1">
      <c r="A38" s="35" t="s">
        <v>192</v>
      </c>
      <c r="B38" s="38" t="s">
        <v>193</v>
      </c>
      <c r="C38" s="32"/>
      <c r="D38" s="32">
        <v>-8468</v>
      </c>
      <c r="E38" s="39"/>
      <c r="F38" s="35">
        <f>D38-C38</f>
        <v>-8468</v>
      </c>
    </row>
    <row r="39" spans="1:6" ht="16.5">
      <c r="A39" s="40"/>
      <c r="B39" s="40" t="s">
        <v>194</v>
      </c>
      <c r="C39" s="29">
        <f>C36+C35</f>
        <v>5354647</v>
      </c>
      <c r="D39" s="29">
        <f>D36+D35</f>
        <v>1106751</v>
      </c>
      <c r="E39" s="36">
        <f t="shared" si="0"/>
        <v>20.668981540706604</v>
      </c>
      <c r="F39" s="29">
        <f>F36+F35</f>
        <v>-4247896</v>
      </c>
    </row>
    <row r="40" ht="12" customHeight="1"/>
  </sheetData>
  <sheetProtection/>
  <mergeCells count="9">
    <mergeCell ref="A13:B13"/>
    <mergeCell ref="A6:F6"/>
    <mergeCell ref="A7:F7"/>
    <mergeCell ref="A10:A11"/>
    <mergeCell ref="B10:B11"/>
    <mergeCell ref="C10:C11"/>
    <mergeCell ref="D10:D11"/>
    <mergeCell ref="E10:E11"/>
    <mergeCell ref="F10:F11"/>
  </mergeCells>
  <printOptions/>
  <pageMargins left="0.7874015748031497" right="0.5905511811023623" top="1.1811023622047245" bottom="0.5905511811023623" header="0.31496062992125984" footer="0.31496062992125984"/>
  <pageSetup firstPageNumber="3" useFirstPageNumber="1" horizontalDpi="600" verticalDpi="600" orientation="landscape" paperSize="9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66">
      <selection activeCell="H16" sqref="H16"/>
    </sheetView>
  </sheetViews>
  <sheetFormatPr defaultColWidth="9.00390625" defaultRowHeight="12.75"/>
  <cols>
    <col min="1" max="1" width="7.75390625" style="3" customWidth="1"/>
    <col min="2" max="2" width="9.25390625" style="3" customWidth="1"/>
    <col min="3" max="3" width="49.375" style="3" customWidth="1"/>
    <col min="4" max="4" width="15.875" style="3" customWidth="1"/>
    <col min="5" max="5" width="15.00390625" style="3" customWidth="1"/>
    <col min="6" max="6" width="16.125" style="3" customWidth="1"/>
    <col min="7" max="7" width="15.125" style="3" customWidth="1"/>
    <col min="8" max="8" width="9.125" style="3" customWidth="1"/>
    <col min="9" max="9" width="9.00390625" style="3" customWidth="1"/>
    <col min="10" max="16384" width="9.125" style="3" customWidth="1"/>
  </cols>
  <sheetData>
    <row r="1" spans="1:7" ht="16.5" hidden="1">
      <c r="A1" s="55"/>
      <c r="B1" s="55"/>
      <c r="C1" s="55"/>
      <c r="D1" s="55"/>
      <c r="E1" s="55"/>
      <c r="F1" s="55"/>
      <c r="G1" s="55"/>
    </row>
    <row r="2" spans="4:7" ht="16.5">
      <c r="D2" s="56" t="s">
        <v>63</v>
      </c>
      <c r="E2" s="56"/>
      <c r="F2" s="56"/>
      <c r="G2" s="56"/>
    </row>
    <row r="3" spans="4:7" ht="16.5">
      <c r="D3" s="51" t="s">
        <v>119</v>
      </c>
      <c r="E3" s="51"/>
      <c r="F3" s="51"/>
      <c r="G3" s="51"/>
    </row>
    <row r="4" spans="4:7" ht="16.5">
      <c r="D4" s="51" t="s">
        <v>64</v>
      </c>
      <c r="E4" s="51"/>
      <c r="F4" s="51"/>
      <c r="G4" s="51"/>
    </row>
    <row r="5" spans="4:7" ht="16.5">
      <c r="D5" s="51" t="s">
        <v>128</v>
      </c>
      <c r="E5" s="51"/>
      <c r="F5" s="51"/>
      <c r="G5" s="51"/>
    </row>
    <row r="6" spans="4:7" ht="12" customHeight="1">
      <c r="D6" s="11"/>
      <c r="E6" s="51"/>
      <c r="F6" s="51"/>
      <c r="G6" s="51"/>
    </row>
    <row r="7" ht="52.5" customHeight="1" hidden="1"/>
    <row r="8" spans="1:7" ht="14.25" customHeight="1">
      <c r="A8" s="53" t="s">
        <v>5</v>
      </c>
      <c r="B8" s="53"/>
      <c r="C8" s="53"/>
      <c r="D8" s="53"/>
      <c r="E8" s="53"/>
      <c r="F8" s="53"/>
      <c r="G8" s="53"/>
    </row>
    <row r="9" spans="1:7" s="7" customFormat="1" ht="19.5" customHeight="1">
      <c r="A9" s="52" t="s">
        <v>129</v>
      </c>
      <c r="B9" s="52"/>
      <c r="C9" s="52"/>
      <c r="D9" s="52"/>
      <c r="E9" s="52"/>
      <c r="F9" s="52"/>
      <c r="G9" s="52"/>
    </row>
    <row r="10" spans="3:7" ht="14.25" customHeight="1">
      <c r="C10" s="13"/>
      <c r="D10" s="14"/>
      <c r="E10" s="15"/>
      <c r="G10" s="3" t="s">
        <v>0</v>
      </c>
    </row>
    <row r="11" spans="1:7" ht="19.5" customHeight="1">
      <c r="A11" s="49" t="s">
        <v>81</v>
      </c>
      <c r="B11" s="49" t="s">
        <v>6</v>
      </c>
      <c r="C11" s="49" t="s">
        <v>7</v>
      </c>
      <c r="D11" s="49" t="s">
        <v>132</v>
      </c>
      <c r="E11" s="49" t="s">
        <v>133</v>
      </c>
      <c r="F11" s="49" t="s">
        <v>60</v>
      </c>
      <c r="G11" s="49" t="s">
        <v>61</v>
      </c>
    </row>
    <row r="12" spans="1:7" ht="51" customHeight="1">
      <c r="A12" s="50"/>
      <c r="B12" s="50"/>
      <c r="C12" s="50"/>
      <c r="D12" s="50"/>
      <c r="E12" s="50"/>
      <c r="F12" s="50"/>
      <c r="G12" s="50"/>
    </row>
    <row r="13" spans="1:7" ht="16.5">
      <c r="A13" s="12" t="s">
        <v>197</v>
      </c>
      <c r="B13" s="12" t="s">
        <v>198</v>
      </c>
      <c r="C13" s="12" t="s">
        <v>199</v>
      </c>
      <c r="D13" s="12" t="s">
        <v>200</v>
      </c>
      <c r="E13" s="12" t="s">
        <v>201</v>
      </c>
      <c r="F13" s="12" t="s">
        <v>202</v>
      </c>
      <c r="G13" s="12" t="s">
        <v>203</v>
      </c>
    </row>
    <row r="14" spans="1:7" s="7" customFormat="1" ht="18.75" customHeight="1">
      <c r="A14" s="12" t="s">
        <v>8</v>
      </c>
      <c r="B14" s="12" t="s">
        <v>9</v>
      </c>
      <c r="C14" s="12" t="s">
        <v>1</v>
      </c>
      <c r="D14" s="4">
        <f>D15+D16+D17+D20+D22+D24+D18+D19</f>
        <v>218124</v>
      </c>
      <c r="E14" s="4">
        <f>E15+E16+E17+E20+E22+E24+E18+E19</f>
        <v>39946</v>
      </c>
      <c r="F14" s="16">
        <f aca="true" t="shared" si="0" ref="F14:F79">E14/D14*100</f>
        <v>18.313436393977735</v>
      </c>
      <c r="G14" s="4">
        <f aca="true" t="shared" si="1" ref="G14:G79">E14-D14</f>
        <v>-178178</v>
      </c>
    </row>
    <row r="15" spans="1:7" s="7" customFormat="1" ht="57" customHeight="1">
      <c r="A15" s="5" t="s">
        <v>8</v>
      </c>
      <c r="B15" s="5" t="s">
        <v>10</v>
      </c>
      <c r="C15" s="5" t="s">
        <v>102</v>
      </c>
      <c r="D15" s="6">
        <v>1950</v>
      </c>
      <c r="E15" s="6">
        <v>361</v>
      </c>
      <c r="F15" s="17">
        <f t="shared" si="0"/>
        <v>18.512820512820515</v>
      </c>
      <c r="G15" s="6">
        <f t="shared" si="1"/>
        <v>-1589</v>
      </c>
    </row>
    <row r="16" spans="1:7" s="7" customFormat="1" ht="66">
      <c r="A16" s="5" t="s">
        <v>8</v>
      </c>
      <c r="B16" s="5" t="s">
        <v>11</v>
      </c>
      <c r="C16" s="5" t="s">
        <v>12</v>
      </c>
      <c r="D16" s="6">
        <v>5997</v>
      </c>
      <c r="E16" s="6">
        <v>1260</v>
      </c>
      <c r="F16" s="17">
        <f t="shared" si="0"/>
        <v>21.010505252626313</v>
      </c>
      <c r="G16" s="6">
        <f t="shared" si="1"/>
        <v>-4737</v>
      </c>
    </row>
    <row r="17" spans="1:7" s="7" customFormat="1" ht="90.75" customHeight="1">
      <c r="A17" s="5" t="s">
        <v>8</v>
      </c>
      <c r="B17" s="5" t="s">
        <v>13</v>
      </c>
      <c r="C17" s="5" t="s">
        <v>95</v>
      </c>
      <c r="D17" s="6">
        <v>180435</v>
      </c>
      <c r="E17" s="6">
        <v>33055</v>
      </c>
      <c r="F17" s="17">
        <f t="shared" si="0"/>
        <v>18.31961648238978</v>
      </c>
      <c r="G17" s="6">
        <f t="shared" si="1"/>
        <v>-147380</v>
      </c>
    </row>
    <row r="18" spans="1:7" s="7" customFormat="1" ht="19.5" customHeight="1">
      <c r="A18" s="5" t="s">
        <v>8</v>
      </c>
      <c r="B18" s="5" t="s">
        <v>14</v>
      </c>
      <c r="C18" s="5" t="s">
        <v>15</v>
      </c>
      <c r="D18" s="6">
        <v>112</v>
      </c>
      <c r="E18" s="6"/>
      <c r="F18" s="17">
        <f t="shared" si="0"/>
        <v>0</v>
      </c>
      <c r="G18" s="6">
        <f t="shared" si="1"/>
        <v>-112</v>
      </c>
    </row>
    <row r="19" spans="1:7" s="7" customFormat="1" ht="66">
      <c r="A19" s="5" t="s">
        <v>8</v>
      </c>
      <c r="B19" s="5" t="s">
        <v>38</v>
      </c>
      <c r="C19" s="5" t="s">
        <v>136</v>
      </c>
      <c r="D19" s="6">
        <v>5209</v>
      </c>
      <c r="E19" s="6">
        <v>1142</v>
      </c>
      <c r="F19" s="17">
        <f t="shared" si="0"/>
        <v>21.92359377999616</v>
      </c>
      <c r="G19" s="6">
        <f t="shared" si="1"/>
        <v>-4067</v>
      </c>
    </row>
    <row r="20" spans="1:7" s="7" customFormat="1" ht="37.5" customHeight="1">
      <c r="A20" s="5" t="s">
        <v>8</v>
      </c>
      <c r="B20" s="5" t="s">
        <v>16</v>
      </c>
      <c r="C20" s="5" t="s">
        <v>17</v>
      </c>
      <c r="D20" s="6">
        <v>5995</v>
      </c>
      <c r="E20" s="6">
        <v>1041</v>
      </c>
      <c r="F20" s="17">
        <f t="shared" si="0"/>
        <v>17.36447039199333</v>
      </c>
      <c r="G20" s="6">
        <f t="shared" si="1"/>
        <v>-4954</v>
      </c>
    </row>
    <row r="21" spans="1:7" ht="49.5" customHeight="1" hidden="1">
      <c r="A21" s="5" t="s">
        <v>18</v>
      </c>
      <c r="B21" s="5"/>
      <c r="C21" s="5" t="s">
        <v>137</v>
      </c>
      <c r="D21" s="6"/>
      <c r="E21" s="6"/>
      <c r="F21" s="17" t="e">
        <f t="shared" si="0"/>
        <v>#DIV/0!</v>
      </c>
      <c r="G21" s="6">
        <f t="shared" si="1"/>
        <v>0</v>
      </c>
    </row>
    <row r="22" spans="1:7" ht="16.5">
      <c r="A22" s="5" t="s">
        <v>8</v>
      </c>
      <c r="B22" s="5" t="s">
        <v>19</v>
      </c>
      <c r="C22" s="5" t="s">
        <v>22</v>
      </c>
      <c r="D22" s="6">
        <v>2501</v>
      </c>
      <c r="E22" s="6"/>
      <c r="F22" s="17"/>
      <c r="G22" s="6">
        <f t="shared" si="1"/>
        <v>-2501</v>
      </c>
    </row>
    <row r="23" spans="1:7" s="7" customFormat="1" ht="16.5" customHeight="1" hidden="1">
      <c r="A23" s="5" t="s">
        <v>23</v>
      </c>
      <c r="B23" s="5"/>
      <c r="C23" s="5" t="s">
        <v>22</v>
      </c>
      <c r="D23" s="6"/>
      <c r="E23" s="6"/>
      <c r="F23" s="17" t="e">
        <f t="shared" si="0"/>
        <v>#DIV/0!</v>
      </c>
      <c r="G23" s="6">
        <f t="shared" si="1"/>
        <v>0</v>
      </c>
    </row>
    <row r="24" spans="1:7" s="7" customFormat="1" ht="21.75" customHeight="1">
      <c r="A24" s="5" t="s">
        <v>8</v>
      </c>
      <c r="B24" s="5" t="s">
        <v>82</v>
      </c>
      <c r="C24" s="5" t="s">
        <v>2</v>
      </c>
      <c r="D24" s="6">
        <v>15925</v>
      </c>
      <c r="E24" s="6">
        <v>3087</v>
      </c>
      <c r="F24" s="17">
        <f t="shared" si="0"/>
        <v>19.384615384615383</v>
      </c>
      <c r="G24" s="6">
        <f t="shared" si="1"/>
        <v>-12838</v>
      </c>
    </row>
    <row r="25" spans="1:7" s="7" customFormat="1" ht="16.5">
      <c r="A25" s="12" t="s">
        <v>10</v>
      </c>
      <c r="B25" s="12" t="s">
        <v>9</v>
      </c>
      <c r="C25" s="12" t="s">
        <v>24</v>
      </c>
      <c r="D25" s="4">
        <f>D26</f>
        <v>184</v>
      </c>
      <c r="E25" s="4">
        <f>E26</f>
        <v>2</v>
      </c>
      <c r="F25" s="16">
        <f t="shared" si="0"/>
        <v>1.0869565217391304</v>
      </c>
      <c r="G25" s="4">
        <f t="shared" si="1"/>
        <v>-182</v>
      </c>
    </row>
    <row r="26" spans="1:7" s="7" customFormat="1" ht="21.75" customHeight="1">
      <c r="A26" s="5" t="s">
        <v>10</v>
      </c>
      <c r="B26" s="5" t="s">
        <v>13</v>
      </c>
      <c r="C26" s="5" t="s">
        <v>130</v>
      </c>
      <c r="D26" s="6">
        <v>184</v>
      </c>
      <c r="E26" s="6">
        <v>2</v>
      </c>
      <c r="F26" s="17">
        <f t="shared" si="0"/>
        <v>1.0869565217391304</v>
      </c>
      <c r="G26" s="6">
        <f t="shared" si="1"/>
        <v>-182</v>
      </c>
    </row>
    <row r="27" spans="1:7" ht="39" customHeight="1">
      <c r="A27" s="12" t="s">
        <v>11</v>
      </c>
      <c r="B27" s="12" t="s">
        <v>9</v>
      </c>
      <c r="C27" s="12" t="s">
        <v>3</v>
      </c>
      <c r="D27" s="4">
        <f>D29+D30+D31</f>
        <v>48034</v>
      </c>
      <c r="E27" s="4">
        <f>E29+E30+E31</f>
        <v>13551</v>
      </c>
      <c r="F27" s="16">
        <f t="shared" si="0"/>
        <v>28.211267019194736</v>
      </c>
      <c r="G27" s="4">
        <f t="shared" si="1"/>
        <v>-34483</v>
      </c>
    </row>
    <row r="28" spans="1:7" ht="23.25" customHeight="1" hidden="1">
      <c r="A28" s="5" t="s">
        <v>11</v>
      </c>
      <c r="B28" s="5" t="s">
        <v>10</v>
      </c>
      <c r="C28" s="5" t="s">
        <v>25</v>
      </c>
      <c r="D28" s="6"/>
      <c r="E28" s="6"/>
      <c r="F28" s="17" t="e">
        <f t="shared" si="0"/>
        <v>#DIV/0!</v>
      </c>
      <c r="G28" s="6">
        <f t="shared" si="1"/>
        <v>0</v>
      </c>
    </row>
    <row r="29" spans="1:7" ht="49.5">
      <c r="A29" s="5" t="s">
        <v>11</v>
      </c>
      <c r="B29" s="5" t="s">
        <v>26</v>
      </c>
      <c r="C29" s="5" t="s">
        <v>27</v>
      </c>
      <c r="D29" s="6">
        <v>35050</v>
      </c>
      <c r="E29" s="6">
        <v>11739</v>
      </c>
      <c r="F29" s="17">
        <f t="shared" si="0"/>
        <v>33.49215406562055</v>
      </c>
      <c r="G29" s="6">
        <f t="shared" si="1"/>
        <v>-23311</v>
      </c>
    </row>
    <row r="30" spans="1:7" ht="24" customHeight="1">
      <c r="A30" s="5" t="s">
        <v>11</v>
      </c>
      <c r="B30" s="5" t="s">
        <v>50</v>
      </c>
      <c r="C30" s="5" t="s">
        <v>131</v>
      </c>
      <c r="D30" s="6">
        <v>12324</v>
      </c>
      <c r="E30" s="6">
        <v>1806</v>
      </c>
      <c r="F30" s="17">
        <f t="shared" si="0"/>
        <v>14.654333008763388</v>
      </c>
      <c r="G30" s="6">
        <f t="shared" si="1"/>
        <v>-10518</v>
      </c>
    </row>
    <row r="31" spans="1:7" ht="49.5">
      <c r="A31" s="5" t="s">
        <v>11</v>
      </c>
      <c r="B31" s="5" t="s">
        <v>113</v>
      </c>
      <c r="C31" s="5" t="s">
        <v>114</v>
      </c>
      <c r="D31" s="6">
        <v>660</v>
      </c>
      <c r="E31" s="6">
        <v>6</v>
      </c>
      <c r="F31" s="17">
        <f t="shared" si="0"/>
        <v>0.9090909090909091</v>
      </c>
      <c r="G31" s="6">
        <f t="shared" si="1"/>
        <v>-654</v>
      </c>
    </row>
    <row r="32" spans="1:7" ht="20.25" customHeight="1">
      <c r="A32" s="12" t="s">
        <v>13</v>
      </c>
      <c r="B32" s="12" t="s">
        <v>9</v>
      </c>
      <c r="C32" s="12" t="s">
        <v>28</v>
      </c>
      <c r="D32" s="4">
        <f>SUM(D33:D39)</f>
        <v>381436</v>
      </c>
      <c r="E32" s="4">
        <f>SUM(E33:E39)</f>
        <v>65731</v>
      </c>
      <c r="F32" s="16">
        <f t="shared" si="0"/>
        <v>17.232510827504484</v>
      </c>
      <c r="G32" s="4">
        <f t="shared" si="1"/>
        <v>-315705</v>
      </c>
    </row>
    <row r="33" spans="1:7" ht="20.25" customHeight="1">
      <c r="A33" s="5" t="s">
        <v>13</v>
      </c>
      <c r="B33" s="5" t="s">
        <v>8</v>
      </c>
      <c r="C33" s="5" t="s">
        <v>118</v>
      </c>
      <c r="D33" s="6">
        <v>341</v>
      </c>
      <c r="E33" s="6">
        <v>29</v>
      </c>
      <c r="F33" s="17">
        <f>E33/D33*100</f>
        <v>8.504398826979472</v>
      </c>
      <c r="G33" s="6">
        <f>E33-D33</f>
        <v>-312</v>
      </c>
    </row>
    <row r="34" spans="1:7" ht="27" customHeight="1">
      <c r="A34" s="5" t="s">
        <v>13</v>
      </c>
      <c r="B34" s="5" t="s">
        <v>14</v>
      </c>
      <c r="C34" s="5" t="s">
        <v>29</v>
      </c>
      <c r="D34" s="6">
        <v>4064</v>
      </c>
      <c r="E34" s="6"/>
      <c r="F34" s="17">
        <f t="shared" si="0"/>
        <v>0</v>
      </c>
      <c r="G34" s="6">
        <f t="shared" si="1"/>
        <v>-4064</v>
      </c>
    </row>
    <row r="35" spans="1:7" ht="25.5" customHeight="1">
      <c r="A35" s="5" t="s">
        <v>13</v>
      </c>
      <c r="B35" s="5" t="s">
        <v>16</v>
      </c>
      <c r="C35" s="5" t="s">
        <v>30</v>
      </c>
      <c r="D35" s="6">
        <v>28373</v>
      </c>
      <c r="E35" s="6">
        <v>5871</v>
      </c>
      <c r="F35" s="17">
        <f t="shared" si="0"/>
        <v>20.69220738025588</v>
      </c>
      <c r="G35" s="6">
        <f t="shared" si="1"/>
        <v>-22502</v>
      </c>
    </row>
    <row r="36" spans="1:7" ht="18.75" customHeight="1">
      <c r="A36" s="5" t="s">
        <v>13</v>
      </c>
      <c r="B36" s="5" t="s">
        <v>31</v>
      </c>
      <c r="C36" s="5" t="s">
        <v>32</v>
      </c>
      <c r="D36" s="6">
        <v>69175</v>
      </c>
      <c r="E36" s="6">
        <v>13010</v>
      </c>
      <c r="F36" s="17">
        <f t="shared" si="0"/>
        <v>18.807372605710153</v>
      </c>
      <c r="G36" s="6">
        <f t="shared" si="1"/>
        <v>-56165</v>
      </c>
    </row>
    <row r="37" spans="1:7" ht="24" customHeight="1">
      <c r="A37" s="5" t="s">
        <v>13</v>
      </c>
      <c r="B37" s="5" t="s">
        <v>26</v>
      </c>
      <c r="C37" s="5" t="s">
        <v>83</v>
      </c>
      <c r="D37" s="6">
        <v>122271</v>
      </c>
      <c r="E37" s="6">
        <v>23869</v>
      </c>
      <c r="F37" s="17">
        <f t="shared" si="0"/>
        <v>19.521391008497517</v>
      </c>
      <c r="G37" s="6">
        <f t="shared" si="1"/>
        <v>-98402</v>
      </c>
    </row>
    <row r="38" spans="1:7" ht="24" customHeight="1">
      <c r="A38" s="5" t="s">
        <v>13</v>
      </c>
      <c r="B38" s="5" t="s">
        <v>50</v>
      </c>
      <c r="C38" s="5" t="s">
        <v>84</v>
      </c>
      <c r="D38" s="6">
        <v>1700</v>
      </c>
      <c r="E38" s="6">
        <v>270</v>
      </c>
      <c r="F38" s="17">
        <f t="shared" si="0"/>
        <v>15.88235294117647</v>
      </c>
      <c r="G38" s="6">
        <f t="shared" si="1"/>
        <v>-1430</v>
      </c>
    </row>
    <row r="39" spans="1:7" ht="33">
      <c r="A39" s="5" t="s">
        <v>13</v>
      </c>
      <c r="B39" s="5" t="s">
        <v>21</v>
      </c>
      <c r="C39" s="5" t="s">
        <v>33</v>
      </c>
      <c r="D39" s="6">
        <v>155512</v>
      </c>
      <c r="E39" s="6">
        <v>22682</v>
      </c>
      <c r="F39" s="17">
        <f t="shared" si="0"/>
        <v>14.585369617778692</v>
      </c>
      <c r="G39" s="6">
        <f t="shared" si="1"/>
        <v>-132830</v>
      </c>
    </row>
    <row r="40" spans="1:7" s="7" customFormat="1" ht="23.25" customHeight="1">
      <c r="A40" s="12" t="s">
        <v>14</v>
      </c>
      <c r="B40" s="12" t="s">
        <v>9</v>
      </c>
      <c r="C40" s="12" t="s">
        <v>34</v>
      </c>
      <c r="D40" s="4">
        <f>D41+D42+D43+D44</f>
        <v>327550</v>
      </c>
      <c r="E40" s="4">
        <f>E41+E42+E43+E44</f>
        <v>53433</v>
      </c>
      <c r="F40" s="16">
        <f t="shared" si="0"/>
        <v>16.312929323767364</v>
      </c>
      <c r="G40" s="4">
        <f t="shared" si="1"/>
        <v>-274117</v>
      </c>
    </row>
    <row r="41" spans="1:7" s="7" customFormat="1" ht="27.75" customHeight="1">
      <c r="A41" s="5" t="s">
        <v>14</v>
      </c>
      <c r="B41" s="5" t="s">
        <v>8</v>
      </c>
      <c r="C41" s="5" t="s">
        <v>35</v>
      </c>
      <c r="D41" s="6">
        <v>64496</v>
      </c>
      <c r="E41" s="6">
        <v>7087</v>
      </c>
      <c r="F41" s="17">
        <f t="shared" si="0"/>
        <v>10.988278342842966</v>
      </c>
      <c r="G41" s="6">
        <f t="shared" si="1"/>
        <v>-57409</v>
      </c>
    </row>
    <row r="42" spans="1:7" ht="21.75" customHeight="1">
      <c r="A42" s="5" t="s">
        <v>14</v>
      </c>
      <c r="B42" s="5" t="s">
        <v>10</v>
      </c>
      <c r="C42" s="5" t="s">
        <v>36</v>
      </c>
      <c r="D42" s="6">
        <v>13</v>
      </c>
      <c r="E42" s="6">
        <v>13</v>
      </c>
      <c r="F42" s="17">
        <f t="shared" si="0"/>
        <v>100</v>
      </c>
      <c r="G42" s="6">
        <f t="shared" si="1"/>
        <v>0</v>
      </c>
    </row>
    <row r="43" spans="1:7" ht="21.75" customHeight="1">
      <c r="A43" s="5" t="s">
        <v>14</v>
      </c>
      <c r="B43" s="5" t="s">
        <v>11</v>
      </c>
      <c r="C43" s="5" t="s">
        <v>37</v>
      </c>
      <c r="D43" s="6">
        <v>243041</v>
      </c>
      <c r="E43" s="6">
        <v>42724</v>
      </c>
      <c r="F43" s="17">
        <f t="shared" si="0"/>
        <v>17.578927012314793</v>
      </c>
      <c r="G43" s="6">
        <f t="shared" si="1"/>
        <v>-200317</v>
      </c>
    </row>
    <row r="44" spans="1:7" ht="33">
      <c r="A44" s="5" t="s">
        <v>14</v>
      </c>
      <c r="B44" s="5" t="s">
        <v>14</v>
      </c>
      <c r="C44" s="5" t="s">
        <v>59</v>
      </c>
      <c r="D44" s="6">
        <v>20000</v>
      </c>
      <c r="E44" s="6">
        <v>3609</v>
      </c>
      <c r="F44" s="17">
        <f t="shared" si="0"/>
        <v>18.045</v>
      </c>
      <c r="G44" s="6">
        <f t="shared" si="1"/>
        <v>-16391</v>
      </c>
    </row>
    <row r="45" spans="1:7" ht="16.5" customHeight="1" hidden="1">
      <c r="A45" s="12" t="s">
        <v>38</v>
      </c>
      <c r="B45" s="12" t="s">
        <v>9</v>
      </c>
      <c r="C45" s="12" t="s">
        <v>39</v>
      </c>
      <c r="D45" s="4">
        <f>D46</f>
        <v>0</v>
      </c>
      <c r="E45" s="4">
        <f>E46</f>
        <v>0</v>
      </c>
      <c r="F45" s="16" t="e">
        <f t="shared" si="0"/>
        <v>#DIV/0!</v>
      </c>
      <c r="G45" s="4">
        <f t="shared" si="1"/>
        <v>0</v>
      </c>
    </row>
    <row r="46" spans="1:7" ht="33" customHeight="1" hidden="1">
      <c r="A46" s="5" t="s">
        <v>38</v>
      </c>
      <c r="B46" s="5" t="s">
        <v>11</v>
      </c>
      <c r="C46" s="5" t="s">
        <v>110</v>
      </c>
      <c r="D46" s="6"/>
      <c r="E46" s="6"/>
      <c r="F46" s="16" t="e">
        <f t="shared" si="0"/>
        <v>#DIV/0!</v>
      </c>
      <c r="G46" s="6">
        <f t="shared" si="1"/>
        <v>0</v>
      </c>
    </row>
    <row r="47" spans="1:7" s="7" customFormat="1" ht="21" customHeight="1">
      <c r="A47" s="12" t="s">
        <v>16</v>
      </c>
      <c r="B47" s="12" t="s">
        <v>9</v>
      </c>
      <c r="C47" s="12" t="s">
        <v>40</v>
      </c>
      <c r="D47" s="4">
        <f>SUM(D48:D53)</f>
        <v>2936739</v>
      </c>
      <c r="E47" s="4">
        <f>SUM(E48:E53)</f>
        <v>581390</v>
      </c>
      <c r="F47" s="16">
        <f t="shared" si="0"/>
        <v>19.79712871998499</v>
      </c>
      <c r="G47" s="4">
        <f t="shared" si="1"/>
        <v>-2355349</v>
      </c>
    </row>
    <row r="48" spans="1:7" s="7" customFormat="1" ht="22.5" customHeight="1">
      <c r="A48" s="5" t="s">
        <v>16</v>
      </c>
      <c r="B48" s="5" t="s">
        <v>8</v>
      </c>
      <c r="C48" s="5" t="s">
        <v>41</v>
      </c>
      <c r="D48" s="6">
        <v>953613</v>
      </c>
      <c r="E48" s="6">
        <v>197081</v>
      </c>
      <c r="F48" s="17">
        <f t="shared" si="0"/>
        <v>20.666769433722067</v>
      </c>
      <c r="G48" s="6">
        <f t="shared" si="1"/>
        <v>-756532</v>
      </c>
    </row>
    <row r="49" spans="1:7" ht="20.25" customHeight="1">
      <c r="A49" s="5" t="s">
        <v>16</v>
      </c>
      <c r="B49" s="5" t="s">
        <v>10</v>
      </c>
      <c r="C49" s="5" t="s">
        <v>42</v>
      </c>
      <c r="D49" s="6">
        <v>1827134</v>
      </c>
      <c r="E49" s="6">
        <v>362173</v>
      </c>
      <c r="F49" s="17">
        <f t="shared" si="0"/>
        <v>19.82191782321384</v>
      </c>
      <c r="G49" s="6">
        <f t="shared" si="1"/>
        <v>-1464961</v>
      </c>
    </row>
    <row r="50" spans="1:7" ht="19.5" customHeight="1" hidden="1">
      <c r="A50" s="5" t="s">
        <v>16</v>
      </c>
      <c r="B50" s="5" t="s">
        <v>11</v>
      </c>
      <c r="C50" s="5" t="s">
        <v>43</v>
      </c>
      <c r="D50" s="6"/>
      <c r="E50" s="6"/>
      <c r="F50" s="17" t="e">
        <f t="shared" si="0"/>
        <v>#DIV/0!</v>
      </c>
      <c r="G50" s="6">
        <f t="shared" si="1"/>
        <v>0</v>
      </c>
    </row>
    <row r="51" spans="1:7" ht="42" customHeight="1">
      <c r="A51" s="5" t="s">
        <v>16</v>
      </c>
      <c r="B51" s="5" t="s">
        <v>14</v>
      </c>
      <c r="C51" s="5" t="s">
        <v>56</v>
      </c>
      <c r="D51" s="6">
        <v>18009</v>
      </c>
      <c r="E51" s="6">
        <v>2712</v>
      </c>
      <c r="F51" s="17">
        <f t="shared" si="0"/>
        <v>15.059137098117608</v>
      </c>
      <c r="G51" s="6">
        <f t="shared" si="1"/>
        <v>-15297</v>
      </c>
    </row>
    <row r="52" spans="1:7" ht="24" customHeight="1">
      <c r="A52" s="5" t="s">
        <v>16</v>
      </c>
      <c r="B52" s="5" t="s">
        <v>16</v>
      </c>
      <c r="C52" s="5" t="s">
        <v>44</v>
      </c>
      <c r="D52" s="6">
        <v>56530</v>
      </c>
      <c r="E52" s="6">
        <v>4170</v>
      </c>
      <c r="F52" s="17">
        <f t="shared" si="0"/>
        <v>7.376614187157261</v>
      </c>
      <c r="G52" s="6">
        <f t="shared" si="1"/>
        <v>-52360</v>
      </c>
    </row>
    <row r="53" spans="1:7" ht="21.75" customHeight="1">
      <c r="A53" s="5" t="s">
        <v>16</v>
      </c>
      <c r="B53" s="5" t="s">
        <v>26</v>
      </c>
      <c r="C53" s="5" t="s">
        <v>45</v>
      </c>
      <c r="D53" s="6">
        <v>81453</v>
      </c>
      <c r="E53" s="6">
        <v>15254</v>
      </c>
      <c r="F53" s="17">
        <f t="shared" si="0"/>
        <v>18.72736424686629</v>
      </c>
      <c r="G53" s="6">
        <f t="shared" si="1"/>
        <v>-66199</v>
      </c>
    </row>
    <row r="54" spans="1:7" s="7" customFormat="1" ht="27.75" customHeight="1">
      <c r="A54" s="12" t="s">
        <v>31</v>
      </c>
      <c r="B54" s="12" t="s">
        <v>9</v>
      </c>
      <c r="C54" s="12" t="s">
        <v>85</v>
      </c>
      <c r="D54" s="4">
        <f>SUM(D55:D56)</f>
        <v>253680</v>
      </c>
      <c r="E54" s="4">
        <f>SUM(E55:E56)</f>
        <v>50088</v>
      </c>
      <c r="F54" s="16">
        <f t="shared" si="0"/>
        <v>19.744560075685904</v>
      </c>
      <c r="G54" s="4">
        <f t="shared" si="1"/>
        <v>-203592</v>
      </c>
    </row>
    <row r="55" spans="1:7" ht="21" customHeight="1">
      <c r="A55" s="5" t="s">
        <v>31</v>
      </c>
      <c r="B55" s="5" t="s">
        <v>8</v>
      </c>
      <c r="C55" s="5" t="s">
        <v>46</v>
      </c>
      <c r="D55" s="6">
        <v>217569</v>
      </c>
      <c r="E55" s="6">
        <v>42995</v>
      </c>
      <c r="F55" s="17">
        <f t="shared" si="0"/>
        <v>19.761546911554497</v>
      </c>
      <c r="G55" s="6">
        <f t="shared" si="1"/>
        <v>-174574</v>
      </c>
    </row>
    <row r="56" spans="1:7" ht="33">
      <c r="A56" s="5" t="s">
        <v>31</v>
      </c>
      <c r="B56" s="5" t="s">
        <v>13</v>
      </c>
      <c r="C56" s="5" t="s">
        <v>86</v>
      </c>
      <c r="D56" s="6">
        <v>36111</v>
      </c>
      <c r="E56" s="6">
        <v>7093</v>
      </c>
      <c r="F56" s="17">
        <f t="shared" si="0"/>
        <v>19.64221428373626</v>
      </c>
      <c r="G56" s="6">
        <f t="shared" si="1"/>
        <v>-29018</v>
      </c>
    </row>
    <row r="57" spans="1:7" s="7" customFormat="1" ht="16.5">
      <c r="A57" s="12" t="s">
        <v>26</v>
      </c>
      <c r="B57" s="12" t="s">
        <v>9</v>
      </c>
      <c r="C57" s="12" t="s">
        <v>87</v>
      </c>
      <c r="D57" s="4">
        <f>SUM(D58:D63)</f>
        <v>1646</v>
      </c>
      <c r="E57" s="4">
        <f>SUM(E58:E63)</f>
        <v>615</v>
      </c>
      <c r="F57" s="16">
        <f t="shared" si="0"/>
        <v>37.363304981774</v>
      </c>
      <c r="G57" s="4">
        <f t="shared" si="1"/>
        <v>-1031</v>
      </c>
    </row>
    <row r="58" spans="1:7" s="7" customFormat="1" ht="26.25" customHeight="1">
      <c r="A58" s="5" t="s">
        <v>26</v>
      </c>
      <c r="B58" s="5" t="s">
        <v>8</v>
      </c>
      <c r="C58" s="5" t="s">
        <v>57</v>
      </c>
      <c r="D58" s="6">
        <v>246</v>
      </c>
      <c r="E58" s="6">
        <v>41</v>
      </c>
      <c r="F58" s="17">
        <f t="shared" si="0"/>
        <v>16.666666666666664</v>
      </c>
      <c r="G58" s="6">
        <f t="shared" si="1"/>
        <v>-205</v>
      </c>
    </row>
    <row r="59" spans="1:7" s="7" customFormat="1" ht="21" customHeight="1" hidden="1">
      <c r="A59" s="5" t="s">
        <v>26</v>
      </c>
      <c r="B59" s="5" t="s">
        <v>10</v>
      </c>
      <c r="C59" s="5" t="s">
        <v>47</v>
      </c>
      <c r="D59" s="6"/>
      <c r="E59" s="6"/>
      <c r="F59" s="17" t="e">
        <f t="shared" si="0"/>
        <v>#DIV/0!</v>
      </c>
      <c r="G59" s="6">
        <f t="shared" si="1"/>
        <v>0</v>
      </c>
    </row>
    <row r="60" spans="1:7" s="7" customFormat="1" ht="37.5" customHeight="1" hidden="1">
      <c r="A60" s="5" t="s">
        <v>26</v>
      </c>
      <c r="B60" s="5" t="s">
        <v>11</v>
      </c>
      <c r="C60" s="5" t="s">
        <v>62</v>
      </c>
      <c r="D60" s="6"/>
      <c r="E60" s="6"/>
      <c r="F60" s="17" t="e">
        <f t="shared" si="0"/>
        <v>#DIV/0!</v>
      </c>
      <c r="G60" s="6">
        <f t="shared" si="1"/>
        <v>0</v>
      </c>
    </row>
    <row r="61" spans="1:7" s="7" customFormat="1" ht="22.5" customHeight="1" hidden="1">
      <c r="A61" s="5" t="s">
        <v>26</v>
      </c>
      <c r="B61" s="5" t="s">
        <v>13</v>
      </c>
      <c r="C61" s="5" t="s">
        <v>48</v>
      </c>
      <c r="D61" s="6"/>
      <c r="E61" s="6"/>
      <c r="F61" s="17" t="e">
        <f t="shared" si="0"/>
        <v>#DIV/0!</v>
      </c>
      <c r="G61" s="6">
        <f t="shared" si="1"/>
        <v>0</v>
      </c>
    </row>
    <row r="62" spans="1:7" s="7" customFormat="1" ht="16.5" customHeight="1" hidden="1">
      <c r="A62" s="5" t="s">
        <v>26</v>
      </c>
      <c r="B62" s="5" t="s">
        <v>14</v>
      </c>
      <c r="C62" s="5" t="s">
        <v>80</v>
      </c>
      <c r="D62" s="6"/>
      <c r="E62" s="6"/>
      <c r="F62" s="17" t="e">
        <f t="shared" si="0"/>
        <v>#DIV/0!</v>
      </c>
      <c r="G62" s="6">
        <f t="shared" si="1"/>
        <v>0</v>
      </c>
    </row>
    <row r="63" spans="1:7" s="7" customFormat="1" ht="17.25" customHeight="1">
      <c r="A63" s="5" t="s">
        <v>26</v>
      </c>
      <c r="B63" s="5" t="s">
        <v>26</v>
      </c>
      <c r="C63" s="5" t="s">
        <v>88</v>
      </c>
      <c r="D63" s="6">
        <v>1400</v>
      </c>
      <c r="E63" s="6">
        <v>574</v>
      </c>
      <c r="F63" s="17">
        <f t="shared" si="0"/>
        <v>41</v>
      </c>
      <c r="G63" s="6">
        <f t="shared" si="1"/>
        <v>-826</v>
      </c>
    </row>
    <row r="64" spans="1:7" s="7" customFormat="1" ht="19.5" customHeight="1">
      <c r="A64" s="12" t="s">
        <v>50</v>
      </c>
      <c r="B64" s="12" t="s">
        <v>9</v>
      </c>
      <c r="C64" s="12" t="s">
        <v>51</v>
      </c>
      <c r="D64" s="4">
        <f>D65+D66+D67+D68+D69</f>
        <v>1297191</v>
      </c>
      <c r="E64" s="4">
        <f>E65+E66+E67+E68+E69</f>
        <v>286554</v>
      </c>
      <c r="F64" s="16">
        <f t="shared" si="0"/>
        <v>22.09034752785056</v>
      </c>
      <c r="G64" s="4">
        <f t="shared" si="1"/>
        <v>-1010637</v>
      </c>
    </row>
    <row r="65" spans="1:7" s="7" customFormat="1" ht="18" customHeight="1">
      <c r="A65" s="5" t="s">
        <v>50</v>
      </c>
      <c r="B65" s="5" t="s">
        <v>8</v>
      </c>
      <c r="C65" s="5" t="s">
        <v>52</v>
      </c>
      <c r="D65" s="6">
        <v>13430</v>
      </c>
      <c r="E65" s="6">
        <v>2742</v>
      </c>
      <c r="F65" s="17">
        <f t="shared" si="0"/>
        <v>20.41697691734922</v>
      </c>
      <c r="G65" s="6">
        <f t="shared" si="1"/>
        <v>-10688</v>
      </c>
    </row>
    <row r="66" spans="1:7" ht="18.75" customHeight="1">
      <c r="A66" s="5" t="s">
        <v>50</v>
      </c>
      <c r="B66" s="5" t="s">
        <v>10</v>
      </c>
      <c r="C66" s="5" t="s">
        <v>53</v>
      </c>
      <c r="D66" s="6">
        <v>58796</v>
      </c>
      <c r="E66" s="6">
        <v>12065</v>
      </c>
      <c r="F66" s="17">
        <f t="shared" si="0"/>
        <v>20.52010340839513</v>
      </c>
      <c r="G66" s="6">
        <f t="shared" si="1"/>
        <v>-46731</v>
      </c>
    </row>
    <row r="67" spans="1:7" ht="18.75" customHeight="1">
      <c r="A67" s="5" t="s">
        <v>50</v>
      </c>
      <c r="B67" s="5" t="s">
        <v>11</v>
      </c>
      <c r="C67" s="5" t="s">
        <v>54</v>
      </c>
      <c r="D67" s="6">
        <v>913319</v>
      </c>
      <c r="E67" s="6">
        <v>211062</v>
      </c>
      <c r="F67" s="17">
        <f t="shared" si="0"/>
        <v>23.109340767026637</v>
      </c>
      <c r="G67" s="6">
        <f t="shared" si="1"/>
        <v>-702257</v>
      </c>
    </row>
    <row r="68" spans="1:7" ht="17.25" customHeight="1">
      <c r="A68" s="5" t="s">
        <v>50</v>
      </c>
      <c r="B68" s="5" t="s">
        <v>13</v>
      </c>
      <c r="C68" s="5" t="s">
        <v>58</v>
      </c>
      <c r="D68" s="6">
        <v>270465</v>
      </c>
      <c r="E68" s="6">
        <v>53603</v>
      </c>
      <c r="F68" s="17">
        <f t="shared" si="0"/>
        <v>19.81883053260126</v>
      </c>
      <c r="G68" s="6">
        <f t="shared" si="1"/>
        <v>-216862</v>
      </c>
    </row>
    <row r="69" spans="1:7" ht="33">
      <c r="A69" s="5" t="s">
        <v>50</v>
      </c>
      <c r="B69" s="5" t="s">
        <v>38</v>
      </c>
      <c r="C69" s="5" t="s">
        <v>55</v>
      </c>
      <c r="D69" s="6">
        <v>41181</v>
      </c>
      <c r="E69" s="6">
        <v>7082</v>
      </c>
      <c r="F69" s="17">
        <f t="shared" si="0"/>
        <v>17.19725115951531</v>
      </c>
      <c r="G69" s="6">
        <f t="shared" si="1"/>
        <v>-34099</v>
      </c>
    </row>
    <row r="70" spans="1:7" s="7" customFormat="1" ht="18.75" customHeight="1">
      <c r="A70" s="12" t="s">
        <v>19</v>
      </c>
      <c r="B70" s="12" t="s">
        <v>9</v>
      </c>
      <c r="C70" s="12" t="s">
        <v>49</v>
      </c>
      <c r="D70" s="4">
        <f>D71+D74+D72+D73</f>
        <v>34403</v>
      </c>
      <c r="E70" s="4">
        <f>E71+E74+E72+E73</f>
        <v>5110</v>
      </c>
      <c r="F70" s="17">
        <f aca="true" t="shared" si="2" ref="F70:F78">E70/D70*100</f>
        <v>14.85335581199314</v>
      </c>
      <c r="G70" s="6">
        <f aca="true" t="shared" si="3" ref="G70:G78">E70-D70</f>
        <v>-29293</v>
      </c>
    </row>
    <row r="71" spans="1:7" ht="18" customHeight="1">
      <c r="A71" s="5" t="s">
        <v>19</v>
      </c>
      <c r="B71" s="5" t="s">
        <v>8</v>
      </c>
      <c r="C71" s="5" t="s">
        <v>89</v>
      </c>
      <c r="D71" s="6">
        <v>27005</v>
      </c>
      <c r="E71" s="6">
        <v>3755</v>
      </c>
      <c r="F71" s="17">
        <f t="shared" si="2"/>
        <v>13.904832438437326</v>
      </c>
      <c r="G71" s="6">
        <f t="shared" si="3"/>
        <v>-23250</v>
      </c>
    </row>
    <row r="72" spans="1:7" ht="18" customHeight="1" hidden="1">
      <c r="A72" s="5" t="s">
        <v>19</v>
      </c>
      <c r="B72" s="5" t="s">
        <v>10</v>
      </c>
      <c r="C72" s="5" t="s">
        <v>107</v>
      </c>
      <c r="D72" s="6"/>
      <c r="E72" s="6"/>
      <c r="F72" s="17" t="e">
        <f t="shared" si="2"/>
        <v>#DIV/0!</v>
      </c>
      <c r="G72" s="6">
        <f t="shared" si="3"/>
        <v>0</v>
      </c>
    </row>
    <row r="73" spans="1:7" ht="18" customHeight="1" hidden="1">
      <c r="A73" s="5" t="s">
        <v>19</v>
      </c>
      <c r="B73" s="5" t="s">
        <v>11</v>
      </c>
      <c r="C73" s="5" t="s">
        <v>108</v>
      </c>
      <c r="D73" s="6"/>
      <c r="E73" s="6"/>
      <c r="F73" s="17" t="e">
        <f t="shared" si="2"/>
        <v>#DIV/0!</v>
      </c>
      <c r="G73" s="6">
        <f t="shared" si="3"/>
        <v>0</v>
      </c>
    </row>
    <row r="74" spans="1:7" ht="36.75" customHeight="1">
      <c r="A74" s="5" t="s">
        <v>19</v>
      </c>
      <c r="B74" s="5" t="s">
        <v>14</v>
      </c>
      <c r="C74" s="5" t="s">
        <v>90</v>
      </c>
      <c r="D74" s="6">
        <v>7398</v>
      </c>
      <c r="E74" s="6">
        <v>1355</v>
      </c>
      <c r="F74" s="17">
        <f t="shared" si="2"/>
        <v>18.315761016490946</v>
      </c>
      <c r="G74" s="6">
        <f t="shared" si="3"/>
        <v>-6043</v>
      </c>
    </row>
    <row r="75" spans="1:7" s="7" customFormat="1" ht="24" customHeight="1">
      <c r="A75" s="12" t="s">
        <v>21</v>
      </c>
      <c r="B75" s="12" t="s">
        <v>9</v>
      </c>
      <c r="C75" s="12" t="s">
        <v>91</v>
      </c>
      <c r="D75" s="4">
        <f>D76</f>
        <v>7877</v>
      </c>
      <c r="E75" s="4">
        <f>E76</f>
        <v>1332</v>
      </c>
      <c r="F75" s="16">
        <f t="shared" si="2"/>
        <v>16.909991113368033</v>
      </c>
      <c r="G75" s="4">
        <f t="shared" si="3"/>
        <v>-6545</v>
      </c>
    </row>
    <row r="76" spans="1:7" ht="21" customHeight="1">
      <c r="A76" s="5" t="s">
        <v>21</v>
      </c>
      <c r="B76" s="5" t="s">
        <v>10</v>
      </c>
      <c r="C76" s="5" t="s">
        <v>101</v>
      </c>
      <c r="D76" s="6">
        <v>7877</v>
      </c>
      <c r="E76" s="6">
        <v>1332</v>
      </c>
      <c r="F76" s="17">
        <f t="shared" si="2"/>
        <v>16.909991113368033</v>
      </c>
      <c r="G76" s="6">
        <f t="shared" si="3"/>
        <v>-6545</v>
      </c>
    </row>
    <row r="77" spans="1:7" s="7" customFormat="1" ht="36.75" customHeight="1">
      <c r="A77" s="12" t="s">
        <v>92</v>
      </c>
      <c r="B77" s="12" t="s">
        <v>9</v>
      </c>
      <c r="C77" s="12" t="s">
        <v>20</v>
      </c>
      <c r="D77" s="4">
        <f>D78</f>
        <v>85800</v>
      </c>
      <c r="E77" s="4">
        <f>E78</f>
        <v>20343</v>
      </c>
      <c r="F77" s="16">
        <f t="shared" si="2"/>
        <v>23.70979020979021</v>
      </c>
      <c r="G77" s="4">
        <f t="shared" si="3"/>
        <v>-65457</v>
      </c>
    </row>
    <row r="78" spans="1:7" ht="34.5" customHeight="1">
      <c r="A78" s="5" t="s">
        <v>82</v>
      </c>
      <c r="B78" s="5" t="s">
        <v>8</v>
      </c>
      <c r="C78" s="5" t="s">
        <v>93</v>
      </c>
      <c r="D78" s="6">
        <v>85800</v>
      </c>
      <c r="E78" s="6">
        <v>20343</v>
      </c>
      <c r="F78" s="17">
        <f t="shared" si="2"/>
        <v>23.70979020979021</v>
      </c>
      <c r="G78" s="6">
        <f t="shared" si="3"/>
        <v>-65457</v>
      </c>
    </row>
    <row r="79" spans="1:7" ht="21.75" customHeight="1">
      <c r="A79" s="46" t="s">
        <v>204</v>
      </c>
      <c r="B79" s="47"/>
      <c r="C79" s="48"/>
      <c r="D79" s="4">
        <f>D14+D27+D32+D40+D47+D54+D57+D64+D70+D75+D77+D45+D25</f>
        <v>5592664</v>
      </c>
      <c r="E79" s="4">
        <f>E14+E27+E32+E40+E47+E54+E57+E64+E70+E75+E77+E45+E25</f>
        <v>1118095</v>
      </c>
      <c r="F79" s="16">
        <f t="shared" si="0"/>
        <v>19.992171888030462</v>
      </c>
      <c r="G79" s="4">
        <f t="shared" si="1"/>
        <v>-4474569</v>
      </c>
    </row>
    <row r="81" ht="16.5">
      <c r="A81" s="3" t="s">
        <v>116</v>
      </c>
    </row>
    <row r="82" spans="1:6" ht="16.5">
      <c r="A82" s="3" t="s">
        <v>117</v>
      </c>
      <c r="E82" s="54"/>
      <c r="F82" s="54"/>
    </row>
    <row r="83" spans="1:6" ht="16.5">
      <c r="A83" s="3" t="s">
        <v>66</v>
      </c>
      <c r="C83" s="13"/>
      <c r="E83" s="54" t="s">
        <v>106</v>
      </c>
      <c r="F83" s="54"/>
    </row>
    <row r="84" ht="16.5">
      <c r="C84" s="13"/>
    </row>
  </sheetData>
  <sheetProtection/>
  <mergeCells count="18">
    <mergeCell ref="E83:F83"/>
    <mergeCell ref="E11:E12"/>
    <mergeCell ref="F11:F12"/>
    <mergeCell ref="G11:G12"/>
    <mergeCell ref="A1:G1"/>
    <mergeCell ref="D2:G2"/>
    <mergeCell ref="D3:G3"/>
    <mergeCell ref="D4:G4"/>
    <mergeCell ref="D5:G5"/>
    <mergeCell ref="E82:F82"/>
    <mergeCell ref="A79:C79"/>
    <mergeCell ref="A11:A12"/>
    <mergeCell ref="E6:G6"/>
    <mergeCell ref="A9:G9"/>
    <mergeCell ref="B11:B12"/>
    <mergeCell ref="C11:C12"/>
    <mergeCell ref="D11:D12"/>
    <mergeCell ref="A8:G8"/>
  </mergeCells>
  <printOptions/>
  <pageMargins left="0.7874015748031497" right="0.5905511811023623" top="1.1811023622047245" bottom="0.5905511811023623" header="0.31496062992125984" footer="0.31496062992125984"/>
  <pageSetup firstPageNumber="6" useFirstPageNumber="1" horizontalDpi="600" verticalDpi="600" orientation="landscape" paperSize="9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72"/>
  <sheetViews>
    <sheetView zoomScalePageLayoutView="0" workbookViewId="0" topLeftCell="A2">
      <selection activeCell="A12" sqref="A12:D12"/>
    </sheetView>
  </sheetViews>
  <sheetFormatPr defaultColWidth="9.00390625" defaultRowHeight="12.75"/>
  <cols>
    <col min="1" max="1" width="31.375" style="3" customWidth="1"/>
    <col min="2" max="2" width="71.00390625" style="3" customWidth="1"/>
    <col min="3" max="3" width="14.375" style="3" customWidth="1"/>
    <col min="4" max="4" width="16.125" style="3" customWidth="1"/>
    <col min="5" max="16384" width="9.125" style="3" customWidth="1"/>
  </cols>
  <sheetData>
    <row r="1" spans="1:4" ht="16.5" hidden="1">
      <c r="A1" s="55"/>
      <c r="B1" s="55"/>
      <c r="C1" s="55"/>
      <c r="D1" s="55"/>
    </row>
    <row r="2" spans="2:5" ht="16.5">
      <c r="B2" s="56" t="s">
        <v>103</v>
      </c>
      <c r="C2" s="56"/>
      <c r="D2" s="56"/>
      <c r="E2" s="56"/>
    </row>
    <row r="3" spans="2:7" ht="16.5">
      <c r="B3" s="51" t="s">
        <v>120</v>
      </c>
      <c r="C3" s="51"/>
      <c r="D3" s="51"/>
      <c r="E3" s="51"/>
      <c r="F3" s="11"/>
      <c r="G3" s="11"/>
    </row>
    <row r="4" spans="2:7" ht="16.5">
      <c r="B4" s="51" t="s">
        <v>104</v>
      </c>
      <c r="C4" s="51"/>
      <c r="D4" s="51"/>
      <c r="E4" s="51"/>
      <c r="F4" s="11"/>
      <c r="G4" s="11"/>
    </row>
    <row r="5" spans="2:6" ht="16.5" customHeight="1">
      <c r="B5" s="51" t="s">
        <v>134</v>
      </c>
      <c r="C5" s="51"/>
      <c r="D5" s="51"/>
      <c r="E5" s="51"/>
      <c r="F5" s="11"/>
    </row>
    <row r="6" ht="15" customHeight="1"/>
    <row r="7" spans="2:4" ht="16.5">
      <c r="B7" s="21" t="s">
        <v>65</v>
      </c>
      <c r="C7" s="21"/>
      <c r="D7" s="21"/>
    </row>
    <row r="8" spans="1:4" ht="16.5">
      <c r="A8" s="53" t="s">
        <v>66</v>
      </c>
      <c r="B8" s="53"/>
      <c r="C8" s="53"/>
      <c r="D8" s="53"/>
    </row>
    <row r="9" spans="1:4" ht="16.5">
      <c r="A9" s="18"/>
      <c r="B9" s="18"/>
      <c r="C9" s="18"/>
      <c r="D9" s="2" t="s">
        <v>0</v>
      </c>
    </row>
    <row r="10" spans="1:4" ht="16.5" customHeight="1">
      <c r="A10" s="49" t="s">
        <v>96</v>
      </c>
      <c r="B10" s="57" t="s">
        <v>67</v>
      </c>
      <c r="C10" s="49" t="s">
        <v>132</v>
      </c>
      <c r="D10" s="49" t="s">
        <v>135</v>
      </c>
    </row>
    <row r="11" spans="1:4" ht="32.25" customHeight="1">
      <c r="A11" s="50"/>
      <c r="B11" s="58"/>
      <c r="C11" s="50"/>
      <c r="D11" s="50"/>
    </row>
    <row r="12" spans="1:4" ht="16.5">
      <c r="A12" s="12" t="s">
        <v>197</v>
      </c>
      <c r="B12" s="42">
        <v>2</v>
      </c>
      <c r="C12" s="12" t="s">
        <v>199</v>
      </c>
      <c r="D12" s="12" t="s">
        <v>200</v>
      </c>
    </row>
    <row r="13" spans="1:4" ht="33">
      <c r="A13" s="5" t="s">
        <v>73</v>
      </c>
      <c r="B13" s="12" t="s">
        <v>68</v>
      </c>
      <c r="C13" s="4">
        <f>C14+C15</f>
        <v>128430</v>
      </c>
      <c r="D13" s="4">
        <f>D14+D15</f>
        <v>0</v>
      </c>
    </row>
    <row r="14" spans="1:4" ht="37.5" customHeight="1">
      <c r="A14" s="5" t="s">
        <v>74</v>
      </c>
      <c r="B14" s="5" t="s">
        <v>69</v>
      </c>
      <c r="C14" s="6">
        <v>538430</v>
      </c>
      <c r="D14" s="6"/>
    </row>
    <row r="15" spans="1:4" ht="33">
      <c r="A15" s="5" t="s">
        <v>75</v>
      </c>
      <c r="B15" s="5" t="s">
        <v>115</v>
      </c>
      <c r="C15" s="6">
        <v>-410000</v>
      </c>
      <c r="D15" s="6"/>
    </row>
    <row r="16" spans="1:4" ht="33">
      <c r="A16" s="12" t="s">
        <v>124</v>
      </c>
      <c r="B16" s="12" t="s">
        <v>121</v>
      </c>
      <c r="C16" s="4">
        <f>SUM(C17:C18)</f>
        <v>0</v>
      </c>
      <c r="D16" s="4">
        <f>SUM(D17:D18)</f>
        <v>0</v>
      </c>
    </row>
    <row r="17" spans="1:4" ht="50.25" customHeight="1">
      <c r="A17" s="5" t="s">
        <v>125</v>
      </c>
      <c r="B17" s="5" t="s">
        <v>122</v>
      </c>
      <c r="C17" s="6">
        <v>198000</v>
      </c>
      <c r="D17" s="6"/>
    </row>
    <row r="18" spans="1:4" ht="49.5">
      <c r="A18" s="5" t="s">
        <v>126</v>
      </c>
      <c r="B18" s="5" t="s">
        <v>123</v>
      </c>
      <c r="C18" s="6">
        <v>-198000</v>
      </c>
      <c r="D18" s="6"/>
    </row>
    <row r="19" spans="1:4" ht="33">
      <c r="A19" s="12" t="s">
        <v>76</v>
      </c>
      <c r="B19" s="12" t="s">
        <v>4</v>
      </c>
      <c r="C19" s="4">
        <f>C21+C20</f>
        <v>9587</v>
      </c>
      <c r="D19" s="4">
        <f>D21+D20</f>
        <v>-4656</v>
      </c>
    </row>
    <row r="20" spans="1:4" ht="33">
      <c r="A20" s="5" t="s">
        <v>77</v>
      </c>
      <c r="B20" s="5" t="s">
        <v>70</v>
      </c>
      <c r="C20" s="6">
        <v>-6356077</v>
      </c>
      <c r="D20" s="6">
        <v>-1123658</v>
      </c>
    </row>
    <row r="21" spans="1:4" ht="33">
      <c r="A21" s="5" t="s">
        <v>78</v>
      </c>
      <c r="B21" s="5" t="s">
        <v>71</v>
      </c>
      <c r="C21" s="6">
        <v>6365664</v>
      </c>
      <c r="D21" s="6">
        <v>1119002</v>
      </c>
    </row>
    <row r="22" spans="1:4" ht="33">
      <c r="A22" s="12" t="s">
        <v>98</v>
      </c>
      <c r="B22" s="12" t="s">
        <v>97</v>
      </c>
      <c r="C22" s="19">
        <f>C24+C23</f>
        <v>100000</v>
      </c>
      <c r="D22" s="19">
        <f>D24+D23</f>
        <v>16000</v>
      </c>
    </row>
    <row r="23" spans="1:4" ht="97.5" customHeight="1">
      <c r="A23" s="5" t="s">
        <v>195</v>
      </c>
      <c r="B23" s="41" t="s">
        <v>196</v>
      </c>
      <c r="C23" s="28"/>
      <c r="D23" s="28">
        <v>16000</v>
      </c>
    </row>
    <row r="24" spans="1:4" ht="39.75" customHeight="1">
      <c r="A24" s="5" t="s">
        <v>99</v>
      </c>
      <c r="B24" s="5" t="s">
        <v>94</v>
      </c>
      <c r="C24" s="6">
        <v>100000</v>
      </c>
      <c r="D24" s="28">
        <f>D25</f>
        <v>0</v>
      </c>
    </row>
    <row r="25" spans="1:4" ht="86.25" customHeight="1">
      <c r="A25" s="5" t="s">
        <v>111</v>
      </c>
      <c r="B25" s="20" t="s">
        <v>112</v>
      </c>
      <c r="C25" s="6">
        <v>165000</v>
      </c>
      <c r="D25" s="4"/>
    </row>
    <row r="26" spans="1:4" ht="54" customHeight="1">
      <c r="A26" s="5" t="s">
        <v>109</v>
      </c>
      <c r="B26" s="20" t="s">
        <v>100</v>
      </c>
      <c r="C26" s="6">
        <v>165000</v>
      </c>
      <c r="D26" s="4"/>
    </row>
    <row r="27" spans="1:4" ht="18.75" customHeight="1">
      <c r="A27" s="12" t="s">
        <v>79</v>
      </c>
      <c r="B27" s="12" t="s">
        <v>72</v>
      </c>
      <c r="C27" s="4">
        <f>C13+C19+C22+C16</f>
        <v>238017</v>
      </c>
      <c r="D27" s="4">
        <f>D13+D19+D22+D16</f>
        <v>11344</v>
      </c>
    </row>
    <row r="28" spans="1:4" ht="16.5">
      <c r="A28" s="18"/>
      <c r="B28" s="18"/>
      <c r="C28" s="18"/>
      <c r="D28" s="18"/>
    </row>
    <row r="29" ht="16.5">
      <c r="A29" s="3" t="s">
        <v>116</v>
      </c>
    </row>
    <row r="30" spans="1:4" ht="16.5">
      <c r="A30" s="3" t="s">
        <v>117</v>
      </c>
      <c r="C30" s="55"/>
      <c r="D30" s="55"/>
    </row>
    <row r="31" spans="1:4" ht="16.5">
      <c r="A31" s="3" t="s">
        <v>66</v>
      </c>
      <c r="B31" s="18"/>
      <c r="C31" s="55" t="s">
        <v>105</v>
      </c>
      <c r="D31" s="55"/>
    </row>
    <row r="32" spans="1:4" ht="16.5">
      <c r="A32" s="18"/>
      <c r="B32" s="18"/>
      <c r="C32" s="18"/>
      <c r="D32" s="18"/>
    </row>
    <row r="33" spans="1:4" ht="16.5">
      <c r="A33" s="18"/>
      <c r="B33" s="18"/>
      <c r="C33" s="18"/>
      <c r="D33" s="18"/>
    </row>
    <row r="34" spans="1:4" ht="16.5">
      <c r="A34" s="18"/>
      <c r="B34" s="18"/>
      <c r="C34" s="18"/>
      <c r="D34" s="18"/>
    </row>
    <row r="35" spans="1:4" ht="16.5">
      <c r="A35" s="18"/>
      <c r="B35" s="18"/>
      <c r="C35" s="18"/>
      <c r="D35" s="18"/>
    </row>
    <row r="36" spans="1:4" ht="16.5">
      <c r="A36" s="18"/>
      <c r="B36" s="18"/>
      <c r="C36" s="18"/>
      <c r="D36" s="18"/>
    </row>
    <row r="37" spans="1:4" ht="16.5">
      <c r="A37" s="18"/>
      <c r="B37" s="18"/>
      <c r="C37" s="18"/>
      <c r="D37" s="18"/>
    </row>
    <row r="38" spans="1:4" ht="16.5">
      <c r="A38" s="18"/>
      <c r="B38" s="18"/>
      <c r="C38" s="18"/>
      <c r="D38" s="18"/>
    </row>
    <row r="39" spans="1:4" ht="16.5">
      <c r="A39" s="18"/>
      <c r="B39" s="18"/>
      <c r="C39" s="18"/>
      <c r="D39" s="18"/>
    </row>
    <row r="40" spans="1:4" ht="16.5">
      <c r="A40" s="18"/>
      <c r="B40" s="18"/>
      <c r="C40" s="18"/>
      <c r="D40" s="18"/>
    </row>
    <row r="41" spans="1:4" ht="16.5">
      <c r="A41" s="18"/>
      <c r="B41" s="18"/>
      <c r="C41" s="18"/>
      <c r="D41" s="18"/>
    </row>
    <row r="42" spans="1:4" ht="16.5">
      <c r="A42" s="18"/>
      <c r="B42" s="18"/>
      <c r="C42" s="18"/>
      <c r="D42" s="18"/>
    </row>
    <row r="43" spans="1:4" ht="16.5">
      <c r="A43" s="18"/>
      <c r="B43" s="18"/>
      <c r="C43" s="18"/>
      <c r="D43" s="18"/>
    </row>
    <row r="44" spans="1:4" ht="16.5">
      <c r="A44" s="18"/>
      <c r="B44" s="18"/>
      <c r="C44" s="18"/>
      <c r="D44" s="18"/>
    </row>
    <row r="45" spans="1:4" ht="16.5">
      <c r="A45" s="18"/>
      <c r="B45" s="18"/>
      <c r="C45" s="18"/>
      <c r="D45" s="18"/>
    </row>
    <row r="46" spans="1:4" ht="16.5">
      <c r="A46" s="18"/>
      <c r="B46" s="18"/>
      <c r="C46" s="18"/>
      <c r="D46" s="18"/>
    </row>
    <row r="47" spans="1:4" ht="16.5">
      <c r="A47" s="18"/>
      <c r="B47" s="18"/>
      <c r="C47" s="18"/>
      <c r="D47" s="18"/>
    </row>
    <row r="48" spans="1:4" ht="16.5">
      <c r="A48" s="18"/>
      <c r="B48" s="18"/>
      <c r="C48" s="18"/>
      <c r="D48" s="18"/>
    </row>
    <row r="49" spans="1:4" ht="16.5">
      <c r="A49" s="18"/>
      <c r="B49" s="18"/>
      <c r="C49" s="18"/>
      <c r="D49" s="18"/>
    </row>
    <row r="50" spans="1:4" ht="16.5">
      <c r="A50" s="18"/>
      <c r="B50" s="18"/>
      <c r="C50" s="18"/>
      <c r="D50" s="18"/>
    </row>
    <row r="51" spans="1:4" ht="16.5">
      <c r="A51" s="18"/>
      <c r="B51" s="18"/>
      <c r="C51" s="18"/>
      <c r="D51" s="18"/>
    </row>
    <row r="52" spans="1:4" ht="16.5">
      <c r="A52" s="18"/>
      <c r="B52" s="18"/>
      <c r="C52" s="18"/>
      <c r="D52" s="18"/>
    </row>
    <row r="53" spans="1:4" ht="16.5">
      <c r="A53" s="18"/>
      <c r="B53" s="18"/>
      <c r="C53" s="18"/>
      <c r="D53" s="18"/>
    </row>
    <row r="54" spans="1:4" ht="16.5">
      <c r="A54" s="18"/>
      <c r="B54" s="18"/>
      <c r="C54" s="18"/>
      <c r="D54" s="18"/>
    </row>
    <row r="55" spans="1:4" ht="16.5">
      <c r="A55" s="18"/>
      <c r="B55" s="18"/>
      <c r="C55" s="18"/>
      <c r="D55" s="18"/>
    </row>
    <row r="56" spans="1:4" ht="16.5">
      <c r="A56" s="18"/>
      <c r="B56" s="18"/>
      <c r="C56" s="18"/>
      <c r="D56" s="18"/>
    </row>
    <row r="57" spans="1:4" ht="16.5">
      <c r="A57" s="18"/>
      <c r="B57" s="18"/>
      <c r="C57" s="18"/>
      <c r="D57" s="18"/>
    </row>
    <row r="58" spans="1:4" ht="16.5">
      <c r="A58" s="18"/>
      <c r="B58" s="18"/>
      <c r="C58" s="18"/>
      <c r="D58" s="18"/>
    </row>
    <row r="59" spans="1:4" ht="16.5">
      <c r="A59" s="18"/>
      <c r="B59" s="18"/>
      <c r="C59" s="18"/>
      <c r="D59" s="18"/>
    </row>
    <row r="60" spans="1:4" ht="16.5">
      <c r="A60" s="18"/>
      <c r="B60" s="18"/>
      <c r="C60" s="18"/>
      <c r="D60" s="18"/>
    </row>
    <row r="61" spans="1:4" ht="16.5">
      <c r="A61" s="18"/>
      <c r="B61" s="18"/>
      <c r="C61" s="18"/>
      <c r="D61" s="18"/>
    </row>
    <row r="62" spans="1:4" ht="16.5">
      <c r="A62" s="18"/>
      <c r="B62" s="18"/>
      <c r="C62" s="18"/>
      <c r="D62" s="18"/>
    </row>
    <row r="63" spans="1:4" ht="16.5">
      <c r="A63" s="18"/>
      <c r="B63" s="18"/>
      <c r="C63" s="18"/>
      <c r="D63" s="18"/>
    </row>
    <row r="64" spans="1:4" ht="16.5">
      <c r="A64" s="18"/>
      <c r="B64" s="18"/>
      <c r="C64" s="18"/>
      <c r="D64" s="18"/>
    </row>
    <row r="65" spans="1:4" ht="16.5">
      <c r="A65" s="18"/>
      <c r="B65" s="18"/>
      <c r="C65" s="18"/>
      <c r="D65" s="18"/>
    </row>
    <row r="66" spans="1:4" ht="16.5">
      <c r="A66" s="18"/>
      <c r="B66" s="18"/>
      <c r="C66" s="18"/>
      <c r="D66" s="18"/>
    </row>
    <row r="67" spans="1:4" ht="16.5">
      <c r="A67" s="18"/>
      <c r="B67" s="18"/>
      <c r="C67" s="18"/>
      <c r="D67" s="18"/>
    </row>
    <row r="69" spans="1:3" ht="16.5">
      <c r="A69" s="9"/>
      <c r="B69" s="8"/>
      <c r="C69" s="10"/>
    </row>
    <row r="70" spans="1:5" ht="16.5">
      <c r="A70" s="1"/>
      <c r="B70" s="1"/>
      <c r="C70" s="1"/>
      <c r="D70" s="1"/>
      <c r="E70" s="1"/>
    </row>
    <row r="71" spans="1:5" ht="16.5">
      <c r="A71" s="1"/>
      <c r="B71" s="1"/>
      <c r="C71" s="1"/>
      <c r="D71" s="1"/>
      <c r="E71" s="1"/>
    </row>
    <row r="72" spans="1:4" ht="16.5">
      <c r="A72" s="1"/>
      <c r="B72" s="1"/>
      <c r="C72" s="1"/>
      <c r="D72" s="1"/>
    </row>
  </sheetData>
  <sheetProtection/>
  <mergeCells count="12">
    <mergeCell ref="B10:B11"/>
    <mergeCell ref="C10:C11"/>
    <mergeCell ref="D10:D11"/>
    <mergeCell ref="A10:A11"/>
    <mergeCell ref="C31:D31"/>
    <mergeCell ref="A1:D1"/>
    <mergeCell ref="B2:E2"/>
    <mergeCell ref="B3:E3"/>
    <mergeCell ref="B4:E4"/>
    <mergeCell ref="B5:E5"/>
    <mergeCell ref="C30:D30"/>
    <mergeCell ref="A8:D8"/>
  </mergeCells>
  <printOptions/>
  <pageMargins left="0.7874015748031497" right="0.5905511811023623" top="1.1811023622047245" bottom="0.5905511811023623" header="0.5118110236220472" footer="0.5118110236220472"/>
  <pageSetup firstPageNumber="10" useFirstPageNumber="1" horizontalDpi="600" verticalDpi="6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malytina</dc:creator>
  <cp:keywords/>
  <dc:description/>
  <cp:lastModifiedBy>Махонин Сергей Александрович</cp:lastModifiedBy>
  <cp:lastPrinted>2016-04-19T06:09:30Z</cp:lastPrinted>
  <dcterms:created xsi:type="dcterms:W3CDTF">2008-10-23T04:36:41Z</dcterms:created>
  <dcterms:modified xsi:type="dcterms:W3CDTF">2019-03-19T11:42:20Z</dcterms:modified>
  <cp:category/>
  <cp:version/>
  <cp:contentType/>
  <cp:contentStatus/>
</cp:coreProperties>
</file>