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расх." sheetId="1" r:id="rId1"/>
  </sheets>
  <definedNames>
    <definedName name="_xlnm.Print_Titles" localSheetId="0">'расх.'!$9:$9</definedName>
  </definedNames>
  <calcPr fullCalcOnLoad="1"/>
</workbook>
</file>

<file path=xl/sharedStrings.xml><?xml version="1.0" encoding="utf-8"?>
<sst xmlns="http://schemas.openxmlformats.org/spreadsheetml/2006/main" count="211" uniqueCount="100">
  <si>
    <t>тыс.руб.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</si>
  <si>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</si>
  <si>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</si>
  <si>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</si>
  <si>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Отчет</t>
  </si>
  <si>
    <t>Подраздел</t>
  </si>
  <si>
    <t>Наименование показателей</t>
  </si>
  <si>
    <t>01</t>
  </si>
  <si>
    <t>00</t>
  </si>
  <si>
    <t>02</t>
  </si>
  <si>
    <t>03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</si>
  <si>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</si>
  <si>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</si>
  <si>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</si>
  <si>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</si>
  <si>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07</t>
  </si>
  <si>
    <t>Обеспечение проведения выборов и референдумов</t>
  </si>
  <si>
    <t>0106</t>
  </si>
  <si>
    <t>11</t>
  </si>
  <si>
    <t>Обслуживание государственного и муниципального долга</t>
  </si>
  <si>
    <t>12</t>
  </si>
  <si>
    <t>Резервные фонды</t>
  </si>
  <si>
    <t>0113</t>
  </si>
  <si>
    <t>Национальная оборона</t>
  </si>
  <si>
    <t>Органы внутренних дел</t>
  </si>
  <si>
    <t>09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</si>
  <si>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</si>
  <si>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</si>
  <si>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</si>
  <si>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Лесное хозяйство</t>
  </si>
  <si>
    <t>08</t>
  </si>
  <si>
    <t>Транспорт</t>
  </si>
  <si>
    <t>Другие вопросы в области национальной 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</si>
  <si>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</si>
  <si>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</si>
  <si>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</si>
  <si>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</si>
  <si>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</si>
  <si>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</si>
  <si>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</si>
  <si>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</si>
  <si>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</si>
  <si>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</si>
  <si>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 политика и оздоровление детей</t>
  </si>
  <si>
    <t>Другие вопросы в области образования</t>
  </si>
  <si>
    <t>Культура</t>
  </si>
  <si>
    <t>Амбулаторная помощь</t>
  </si>
  <si>
    <t>Скорая медицинская помощь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</si>
  <si>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</si>
  <si>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</si>
  <si>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</si>
  <si>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</si>
  <si>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</si>
  <si>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</si>
  <si>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</si>
  <si>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</si>
  <si>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Стационарная медицинская помощь</t>
  </si>
  <si>
    <t>Охрана семьи и детства</t>
  </si>
  <si>
    <t>Другие вопросы в области жилищно-коммунального хозяйства</t>
  </si>
  <si>
    <t>% исполнения к годовым назначениям</t>
  </si>
  <si>
    <t>Отклонения (+;-) от годового плана</t>
  </si>
  <si>
    <t>Медицинская помощь в дневных стационарах всех типов</t>
  </si>
  <si>
    <t>Санаторно-оздоровительная помощь</t>
  </si>
  <si>
    <t>Раз дел</t>
  </si>
  <si>
    <t>13</t>
  </si>
  <si>
    <t>Дорожное хозяйство (дорожные фонды)</t>
  </si>
  <si>
    <t>Связь и информатика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</si>
  <si>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</si>
  <si>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</si>
  <si>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</si>
  <si>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</si>
  <si>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</si>
  <si>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</si>
  <si>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</si>
  <si>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 xml:space="preserve">13 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</si>
  <si>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</si>
  <si>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</si>
  <si>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Периодическая печать и издательства 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</si>
  <si>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</si>
  <si>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</si>
  <si>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Спорт высших достижений</t>
  </si>
  <si>
    <t>Охрана объектов растительного и животного мира и среды их обитания</t>
  </si>
  <si>
    <t>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</si>
  <si>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</si>
  <si>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</si>
  <si>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Мобилизационная подготовка экономики</t>
  </si>
  <si>
    <t>Обеспечение пожарной безопасности</t>
  </si>
  <si>
    <t>Утверждено на 2016 год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</si>
  <si>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</si>
  <si>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надзора</t>
  </si>
  <si>
    <t>1</t>
  </si>
  <si>
    <t>2</t>
  </si>
  <si>
    <t>3</t>
  </si>
  <si>
    <t>4</t>
  </si>
  <si>
    <t>5</t>
  </si>
  <si>
    <t>6</t>
  </si>
  <si>
    <t>7</t>
  </si>
  <si>
    <t>ВСЕГО РАСХОДОВ:</t>
  </si>
  <si>
    <t>об исполнении бюджета Старооскольского городского округа за 1-е полугодие 2016 года по расходам</t>
  </si>
  <si>
    <t>Исполнено на                 01.07. 2016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</si>
</sst>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2">
      <selection activeCell="A5" sqref="A2:IV5"/>
    </sheetView>
  </sheetViews>
  <sheetFormatPr defaultColWidth="9.00390625" defaultRowHeight="12.75"/>
  <cols>
    <col min="1" max="1" width="7.75390625" style="1" customWidth="1"/>
    <col min="2" max="2" width="9.25390625" style="1" customWidth="1"/>
    <col min="3" max="3" width="49.375" style="1" customWidth="1"/>
    <col min="4" max="4" width="15.875" style="1" customWidth="1"/>
    <col min="5" max="5" width="15.00390625" style="1" customWidth="1"/>
    <col min="6" max="6" width="16.125" style="1" customWidth="1"/>
    <col min="7" max="7" width="15.125" style="1" customWidth="1"/>
    <col min="8" max="8" width="9.125" style="1" customWidth="1"/>
    <col min="9" max="9" width="9.00390625" style="1" customWidth="1"/>
    <col min="10" max="16384" width="9.125" style="1" customWidth="1"/>
  </cols>
  <sheetData>
    <row r="1" spans="1:7" ht="16.5" hidden="1">
      <c r="A1" s="21"/>
      <c r="B1" s="21"/>
      <c r="C1" s="21"/>
      <c r="D1" s="21"/>
      <c r="E1" s="21"/>
      <c r="F1" s="21"/>
      <c r="G1" s="21"/>
    </row>
    <row r="2" spans="4:7" ht="12" customHeight="1">
      <c r="D2" s="6"/>
      <c r="E2" s="18"/>
      <c r="F2" s="18"/>
      <c r="G2" s="18"/>
    </row>
    <row r="3" ht="52.5" customHeight="1" hidden="1"/>
    <row r="4" spans="1:7" ht="14.25" customHeight="1">
      <c r="A4" s="20" t="s">
        <v>4</v>
      </c>
      <c r="B4" s="20"/>
      <c r="C4" s="20"/>
      <c r="D4" s="20"/>
      <c r="E4" s="20"/>
      <c r="F4" s="20"/>
      <c r="G4" s="20"/>
    </row>
    <row r="5" spans="1:7" s="5" customFormat="1" ht="19.5" customHeight="1">
      <c r="A5" s="19" t="s">
        <v>98</v>
      </c>
      <c r="B5" s="19"/>
      <c r="C5" s="19"/>
      <c r="D5" s="19"/>
      <c r="E5" s="19"/>
      <c r="F5" s="19"/>
      <c r="G5" s="19"/>
    </row>
    <row r="6" spans="3:7" ht="14.25" customHeight="1">
      <c r="C6" s="8"/>
      <c r="D6" s="9"/>
      <c r="E6" s="10"/>
      <c r="G6" s="1" t="s">
        <v>0</v>
      </c>
    </row>
    <row r="7" spans="1:7" ht="19.5" customHeight="1">
      <c r="A7" s="16" t="s">
        <v>63</v>
      </c>
      <c r="B7" s="16" t="s">
        <v>5</v>
      </c>
      <c r="C7" s="16" t="s">
        <v>6</v>
      </c>
      <c r="D7" s="16" t="s">
        <v>87</v>
      </c>
      <c r="E7" s="16" t="s">
        <v>99</v>
      </c>
      <c r="F7" s="16" t="s">
        <v>59</v>
      </c>
      <c r="G7" s="16" t="s">
        <v>60</v>
      </c>
    </row>
    <row r="8" spans="1:7" ht="51" customHeight="1">
      <c r="A8" s="17"/>
      <c r="B8" s="17"/>
      <c r="C8" s="17"/>
      <c r="D8" s="17"/>
      <c r="E8" s="17"/>
      <c r="F8" s="17"/>
      <c r="G8" s="17"/>
    </row>
    <row r="9" spans="1:7" ht="16.5">
      <c r="A9" s="7" t="s">
        <v>90</v>
      </c>
      <c r="B9" s="7" t="s">
        <v>91</v>
      </c>
      <c r="C9" s="7" t="s">
        <v>92</v>
      </c>
      <c r="D9" s="7" t="s">
        <v>93</v>
      </c>
      <c r="E9" s="7" t="s">
        <v>94</v>
      </c>
      <c r="F9" s="7" t="s">
        <v>95</v>
      </c>
      <c r="G9" s="7" t="s">
        <v>96</v>
      </c>
    </row>
    <row r="10" spans="1:7" s="5" customFormat="1" ht="18.75" customHeight="1">
      <c r="A10" s="7" t="s">
        <v>7</v>
      </c>
      <c r="B10" s="7" t="s">
        <v>8</v>
      </c>
      <c r="C10" s="7" t="s">
        <v>1</v>
      </c>
      <c r="D10" s="2">
        <f>D11+D12+D13+D16+D18+D20+D14+D15</f>
        <v>218738</v>
      </c>
      <c r="E10" s="2">
        <f>E11+E12+E13+E16+E18+E20+E14+E15</f>
        <v>94047</v>
      </c>
      <c r="F10" s="11">
        <f aca="true" t="shared" si="0" ref="F10:F75">E10/D10*100</f>
        <v>42.99527288354104</v>
      </c>
      <c r="G10" s="2">
        <f aca="true" t="shared" si="1" ref="G10:G75">E10-D10</f>
        <v>-124691</v>
      </c>
    </row>
    <row r="11" spans="1:7" s="5" customFormat="1" ht="57" customHeight="1">
      <c r="A11" s="3" t="s">
        <v>7</v>
      </c>
      <c r="B11" s="3" t="s">
        <v>9</v>
      </c>
      <c r="C11" s="3" t="s">
        <v>78</v>
      </c>
      <c r="D11" s="4">
        <v>1950</v>
      </c>
      <c r="E11" s="4">
        <v>1079</v>
      </c>
      <c r="F11" s="12">
        <f t="shared" si="0"/>
        <v>55.333333333333336</v>
      </c>
      <c r="G11" s="4">
        <f t="shared" si="1"/>
        <v>-871</v>
      </c>
    </row>
    <row r="12" spans="1:7" s="5" customFormat="1" ht="66">
      <c r="A12" s="3" t="s">
        <v>7</v>
      </c>
      <c r="B12" s="3" t="s">
        <v>10</v>
      </c>
      <c r="C12" s="3" t="s">
        <v>11</v>
      </c>
      <c r="D12" s="4">
        <v>5997</v>
      </c>
      <c r="E12" s="4">
        <v>2723</v>
      </c>
      <c r="F12" s="12">
        <f t="shared" si="0"/>
        <v>45.40603635150909</v>
      </c>
      <c r="G12" s="4">
        <f t="shared" si="1"/>
        <v>-3274</v>
      </c>
    </row>
    <row r="13" spans="1:7" s="5" customFormat="1" ht="90.75" customHeight="1">
      <c r="A13" s="3" t="s">
        <v>7</v>
      </c>
      <c r="B13" s="3" t="s">
        <v>12</v>
      </c>
      <c r="C13" s="3" t="s">
        <v>76</v>
      </c>
      <c r="D13" s="4">
        <v>180859</v>
      </c>
      <c r="E13" s="4">
        <v>77918</v>
      </c>
      <c r="F13" s="12">
        <f t="shared" si="0"/>
        <v>43.08218004080527</v>
      </c>
      <c r="G13" s="4">
        <f t="shared" si="1"/>
        <v>-102941</v>
      </c>
    </row>
    <row r="14" spans="1:7" s="5" customFormat="1" ht="19.5" customHeight="1">
      <c r="A14" s="3" t="s">
        <v>7</v>
      </c>
      <c r="B14" s="3" t="s">
        <v>13</v>
      </c>
      <c r="C14" s="3" t="s">
        <v>14</v>
      </c>
      <c r="D14" s="4">
        <v>112</v>
      </c>
      <c r="E14" s="4"/>
      <c r="F14" s="12">
        <f t="shared" si="0"/>
        <v>0</v>
      </c>
      <c r="G14" s="4">
        <f t="shared" si="1"/>
        <v>-112</v>
      </c>
    </row>
    <row r="15" spans="1:7" s="5" customFormat="1" ht="66">
      <c r="A15" s="3" t="s">
        <v>7</v>
      </c>
      <c r="B15" s="3" t="s">
        <v>37</v>
      </c>
      <c r="C15" s="3" t="s">
        <v>88</v>
      </c>
      <c r="D15" s="4">
        <v>5209</v>
      </c>
      <c r="E15" s="4">
        <v>2504</v>
      </c>
      <c r="F15" s="12">
        <f t="shared" si="0"/>
        <v>48.07064695718948</v>
      </c>
      <c r="G15" s="4">
        <f t="shared" si="1"/>
        <v>-2705</v>
      </c>
    </row>
    <row r="16" spans="1:7" s="5" customFormat="1" ht="37.5" customHeight="1">
      <c r="A16" s="3" t="s">
        <v>7</v>
      </c>
      <c r="B16" s="3" t="s">
        <v>15</v>
      </c>
      <c r="C16" s="3" t="s">
        <v>16</v>
      </c>
      <c r="D16" s="4">
        <v>5995</v>
      </c>
      <c r="E16" s="4">
        <v>2775</v>
      </c>
      <c r="F16" s="12">
        <f t="shared" si="0"/>
        <v>46.28857381150959</v>
      </c>
      <c r="G16" s="4">
        <f t="shared" si="1"/>
        <v>-3220</v>
      </c>
    </row>
    <row r="17" spans="1:7" ht="49.5" customHeight="1" hidden="1">
      <c r="A17" s="3" t="s">
        <v>17</v>
      </c>
      <c r="B17" s="3"/>
      <c r="C17" s="3" t="s">
        <v>89</v>
      </c>
      <c r="D17" s="4"/>
      <c r="E17" s="4"/>
      <c r="F17" s="12" t="e">
        <f t="shared" si="0"/>
        <v>#DIV/0!</v>
      </c>
      <c r="G17" s="4">
        <f t="shared" si="1"/>
        <v>0</v>
      </c>
    </row>
    <row r="18" spans="1:7" ht="16.5">
      <c r="A18" s="3" t="s">
        <v>7</v>
      </c>
      <c r="B18" s="3" t="s">
        <v>18</v>
      </c>
      <c r="C18" s="3" t="s">
        <v>21</v>
      </c>
      <c r="D18" s="4">
        <v>2501</v>
      </c>
      <c r="E18" s="4"/>
      <c r="F18" s="12"/>
      <c r="G18" s="4">
        <f t="shared" si="1"/>
        <v>-2501</v>
      </c>
    </row>
    <row r="19" spans="1:7" s="5" customFormat="1" ht="16.5" customHeight="1" hidden="1">
      <c r="A19" s="3" t="s">
        <v>22</v>
      </c>
      <c r="B19" s="3"/>
      <c r="C19" s="3" t="s">
        <v>21</v>
      </c>
      <c r="D19" s="4"/>
      <c r="E19" s="4"/>
      <c r="F19" s="12" t="e">
        <f t="shared" si="0"/>
        <v>#DIV/0!</v>
      </c>
      <c r="G19" s="4">
        <f t="shared" si="1"/>
        <v>0</v>
      </c>
    </row>
    <row r="20" spans="1:7" s="5" customFormat="1" ht="21.75" customHeight="1">
      <c r="A20" s="3" t="s">
        <v>7</v>
      </c>
      <c r="B20" s="3" t="s">
        <v>64</v>
      </c>
      <c r="C20" s="3" t="s">
        <v>2</v>
      </c>
      <c r="D20" s="4">
        <v>16115</v>
      </c>
      <c r="E20" s="4">
        <v>7048</v>
      </c>
      <c r="F20" s="12">
        <f t="shared" si="0"/>
        <v>43.73565001551349</v>
      </c>
      <c r="G20" s="4">
        <f t="shared" si="1"/>
        <v>-9067</v>
      </c>
    </row>
    <row r="21" spans="1:7" s="5" customFormat="1" ht="16.5">
      <c r="A21" s="7" t="s">
        <v>9</v>
      </c>
      <c r="B21" s="7" t="s">
        <v>8</v>
      </c>
      <c r="C21" s="7" t="s">
        <v>23</v>
      </c>
      <c r="D21" s="2">
        <f>D22</f>
        <v>184</v>
      </c>
      <c r="E21" s="2">
        <f>E22</f>
        <v>163</v>
      </c>
      <c r="F21" s="11">
        <f t="shared" si="0"/>
        <v>88.58695652173914</v>
      </c>
      <c r="G21" s="2">
        <f t="shared" si="1"/>
        <v>-21</v>
      </c>
    </row>
    <row r="22" spans="1:7" s="5" customFormat="1" ht="21.75" customHeight="1">
      <c r="A22" s="3" t="s">
        <v>9</v>
      </c>
      <c r="B22" s="3" t="s">
        <v>12</v>
      </c>
      <c r="C22" s="3" t="s">
        <v>85</v>
      </c>
      <c r="D22" s="4">
        <v>184</v>
      </c>
      <c r="E22" s="4">
        <v>163</v>
      </c>
      <c r="F22" s="12">
        <f t="shared" si="0"/>
        <v>88.58695652173914</v>
      </c>
      <c r="G22" s="4">
        <f t="shared" si="1"/>
        <v>-21</v>
      </c>
    </row>
    <row r="23" spans="1:7" ht="39" customHeight="1">
      <c r="A23" s="7" t="s">
        <v>10</v>
      </c>
      <c r="B23" s="7" t="s">
        <v>8</v>
      </c>
      <c r="C23" s="7" t="s">
        <v>3</v>
      </c>
      <c r="D23" s="2">
        <f>D25+D26+D27</f>
        <v>48034</v>
      </c>
      <c r="E23" s="2">
        <f>E25+E26+E27</f>
        <v>24892</v>
      </c>
      <c r="F23" s="11">
        <f t="shared" si="0"/>
        <v>51.821626348003505</v>
      </c>
      <c r="G23" s="2">
        <f t="shared" si="1"/>
        <v>-23142</v>
      </c>
    </row>
    <row r="24" spans="1:7" ht="23.25" customHeight="1" hidden="1">
      <c r="A24" s="3" t="s">
        <v>10</v>
      </c>
      <c r="B24" s="3" t="s">
        <v>9</v>
      </c>
      <c r="C24" s="3" t="s">
        <v>24</v>
      </c>
      <c r="D24" s="4"/>
      <c r="E24" s="4"/>
      <c r="F24" s="12" t="e">
        <f t="shared" si="0"/>
        <v>#DIV/0!</v>
      </c>
      <c r="G24" s="4">
        <f t="shared" si="1"/>
        <v>0</v>
      </c>
    </row>
    <row r="25" spans="1:7" ht="49.5">
      <c r="A25" s="3" t="s">
        <v>10</v>
      </c>
      <c r="B25" s="3" t="s">
        <v>25</v>
      </c>
      <c r="C25" s="3" t="s">
        <v>26</v>
      </c>
      <c r="D25" s="4">
        <v>37939</v>
      </c>
      <c r="E25" s="4">
        <v>20611</v>
      </c>
      <c r="F25" s="12">
        <f t="shared" si="0"/>
        <v>54.32668230580669</v>
      </c>
      <c r="G25" s="4">
        <f t="shared" si="1"/>
        <v>-17328</v>
      </c>
    </row>
    <row r="26" spans="1:7" ht="24" customHeight="1">
      <c r="A26" s="3" t="s">
        <v>10</v>
      </c>
      <c r="B26" s="3" t="s">
        <v>49</v>
      </c>
      <c r="C26" s="3" t="s">
        <v>86</v>
      </c>
      <c r="D26" s="4">
        <v>9435</v>
      </c>
      <c r="E26" s="4">
        <v>4272</v>
      </c>
      <c r="F26" s="12">
        <f t="shared" si="0"/>
        <v>45.27821939586645</v>
      </c>
      <c r="G26" s="4">
        <f t="shared" si="1"/>
        <v>-5163</v>
      </c>
    </row>
    <row r="27" spans="1:7" ht="49.5">
      <c r="A27" s="3" t="s">
        <v>10</v>
      </c>
      <c r="B27" s="3" t="s">
        <v>82</v>
      </c>
      <c r="C27" s="3" t="s">
        <v>83</v>
      </c>
      <c r="D27" s="4">
        <v>660</v>
      </c>
      <c r="E27" s="4">
        <v>9</v>
      </c>
      <c r="F27" s="12">
        <f t="shared" si="0"/>
        <v>1.3636363636363635</v>
      </c>
      <c r="G27" s="4">
        <f t="shared" si="1"/>
        <v>-651</v>
      </c>
    </row>
    <row r="28" spans="1:7" ht="20.25" customHeight="1">
      <c r="A28" s="7" t="s">
        <v>12</v>
      </c>
      <c r="B28" s="7" t="s">
        <v>8</v>
      </c>
      <c r="C28" s="7" t="s">
        <v>27</v>
      </c>
      <c r="D28" s="2">
        <f>SUM(D29:D35)</f>
        <v>403480</v>
      </c>
      <c r="E28" s="2">
        <f>SUM(E29:E35)</f>
        <v>154570</v>
      </c>
      <c r="F28" s="11">
        <f t="shared" si="0"/>
        <v>38.309209874095366</v>
      </c>
      <c r="G28" s="2">
        <f t="shared" si="1"/>
        <v>-248910</v>
      </c>
    </row>
    <row r="29" spans="1:7" ht="20.25" customHeight="1">
      <c r="A29" s="3" t="s">
        <v>12</v>
      </c>
      <c r="B29" s="3" t="s">
        <v>7</v>
      </c>
      <c r="C29" s="3" t="s">
        <v>84</v>
      </c>
      <c r="D29" s="4">
        <v>341</v>
      </c>
      <c r="E29" s="4">
        <v>131</v>
      </c>
      <c r="F29" s="12">
        <f>E29/D29*100</f>
        <v>38.41642228739003</v>
      </c>
      <c r="G29" s="4">
        <f>E29-D29</f>
        <v>-210</v>
      </c>
    </row>
    <row r="30" spans="1:7" ht="27" customHeight="1">
      <c r="A30" s="3" t="s">
        <v>12</v>
      </c>
      <c r="B30" s="3" t="s">
        <v>13</v>
      </c>
      <c r="C30" s="3" t="s">
        <v>28</v>
      </c>
      <c r="D30" s="4">
        <v>6364</v>
      </c>
      <c r="E30" s="4">
        <v>567</v>
      </c>
      <c r="F30" s="12">
        <f t="shared" si="0"/>
        <v>8.909490886235073</v>
      </c>
      <c r="G30" s="4">
        <f t="shared" si="1"/>
        <v>-5797</v>
      </c>
    </row>
    <row r="31" spans="1:7" ht="25.5" customHeight="1">
      <c r="A31" s="3" t="s">
        <v>12</v>
      </c>
      <c r="B31" s="3" t="s">
        <v>15</v>
      </c>
      <c r="C31" s="3" t="s">
        <v>29</v>
      </c>
      <c r="D31" s="4">
        <v>28373</v>
      </c>
      <c r="E31" s="4">
        <v>13878</v>
      </c>
      <c r="F31" s="12">
        <f t="shared" si="0"/>
        <v>48.91269869241885</v>
      </c>
      <c r="G31" s="4">
        <f t="shared" si="1"/>
        <v>-14495</v>
      </c>
    </row>
    <row r="32" spans="1:7" ht="18.75" customHeight="1">
      <c r="A32" s="3" t="s">
        <v>12</v>
      </c>
      <c r="B32" s="3" t="s">
        <v>30</v>
      </c>
      <c r="C32" s="3" t="s">
        <v>31</v>
      </c>
      <c r="D32" s="4">
        <v>69175</v>
      </c>
      <c r="E32" s="4">
        <v>30743</v>
      </c>
      <c r="F32" s="12">
        <f t="shared" si="0"/>
        <v>44.44235634260932</v>
      </c>
      <c r="G32" s="4">
        <f t="shared" si="1"/>
        <v>-38432</v>
      </c>
    </row>
    <row r="33" spans="1:7" ht="24" customHeight="1">
      <c r="A33" s="3" t="s">
        <v>12</v>
      </c>
      <c r="B33" s="3" t="s">
        <v>25</v>
      </c>
      <c r="C33" s="3" t="s">
        <v>65</v>
      </c>
      <c r="D33" s="4">
        <v>132220</v>
      </c>
      <c r="E33" s="4">
        <v>49562</v>
      </c>
      <c r="F33" s="12">
        <f t="shared" si="0"/>
        <v>37.48449553774013</v>
      </c>
      <c r="G33" s="4">
        <f t="shared" si="1"/>
        <v>-82658</v>
      </c>
    </row>
    <row r="34" spans="1:7" ht="24" customHeight="1">
      <c r="A34" s="3" t="s">
        <v>12</v>
      </c>
      <c r="B34" s="3" t="s">
        <v>49</v>
      </c>
      <c r="C34" s="3" t="s">
        <v>66</v>
      </c>
      <c r="D34" s="4">
        <v>1700</v>
      </c>
      <c r="E34" s="4">
        <v>454</v>
      </c>
      <c r="F34" s="12">
        <f t="shared" si="0"/>
        <v>26.705882352941174</v>
      </c>
      <c r="G34" s="4">
        <f t="shared" si="1"/>
        <v>-1246</v>
      </c>
    </row>
    <row r="35" spans="1:7" ht="33">
      <c r="A35" s="3" t="s">
        <v>12</v>
      </c>
      <c r="B35" s="3" t="s">
        <v>20</v>
      </c>
      <c r="C35" s="3" t="s">
        <v>32</v>
      </c>
      <c r="D35" s="4">
        <v>165307</v>
      </c>
      <c r="E35" s="4">
        <v>59235</v>
      </c>
      <c r="F35" s="12">
        <f t="shared" si="0"/>
        <v>35.83332829220783</v>
      </c>
      <c r="G35" s="4">
        <f t="shared" si="1"/>
        <v>-106072</v>
      </c>
    </row>
    <row r="36" spans="1:7" s="5" customFormat="1" ht="23.25" customHeight="1">
      <c r="A36" s="7" t="s">
        <v>13</v>
      </c>
      <c r="B36" s="7" t="s">
        <v>8</v>
      </c>
      <c r="C36" s="7" t="s">
        <v>33</v>
      </c>
      <c r="D36" s="2">
        <f>D37+D38+D39+D40</f>
        <v>327579</v>
      </c>
      <c r="E36" s="2">
        <f>E37+E38+E39+E40</f>
        <v>131607</v>
      </c>
      <c r="F36" s="11">
        <f t="shared" si="0"/>
        <v>40.17565228540291</v>
      </c>
      <c r="G36" s="2">
        <f t="shared" si="1"/>
        <v>-195972</v>
      </c>
    </row>
    <row r="37" spans="1:7" s="5" customFormat="1" ht="27.75" customHeight="1">
      <c r="A37" s="3" t="s">
        <v>13</v>
      </c>
      <c r="B37" s="3" t="s">
        <v>7</v>
      </c>
      <c r="C37" s="3" t="s">
        <v>34</v>
      </c>
      <c r="D37" s="4">
        <v>64518</v>
      </c>
      <c r="E37" s="4">
        <v>30919</v>
      </c>
      <c r="F37" s="12">
        <f t="shared" si="0"/>
        <v>47.923060231253295</v>
      </c>
      <c r="G37" s="4">
        <f t="shared" si="1"/>
        <v>-33599</v>
      </c>
    </row>
    <row r="38" spans="1:7" ht="21.75" customHeight="1">
      <c r="A38" s="3" t="s">
        <v>13</v>
      </c>
      <c r="B38" s="3" t="s">
        <v>9</v>
      </c>
      <c r="C38" s="3" t="s">
        <v>35</v>
      </c>
      <c r="D38" s="4">
        <v>868</v>
      </c>
      <c r="E38" s="4">
        <v>38</v>
      </c>
      <c r="F38" s="12">
        <f t="shared" si="0"/>
        <v>4.377880184331797</v>
      </c>
      <c r="G38" s="4">
        <f t="shared" si="1"/>
        <v>-830</v>
      </c>
    </row>
    <row r="39" spans="1:7" ht="21.75" customHeight="1">
      <c r="A39" s="3" t="s">
        <v>13</v>
      </c>
      <c r="B39" s="3" t="s">
        <v>10</v>
      </c>
      <c r="C39" s="3" t="s">
        <v>36</v>
      </c>
      <c r="D39" s="4">
        <v>242193</v>
      </c>
      <c r="E39" s="4">
        <v>91967</v>
      </c>
      <c r="F39" s="12">
        <f t="shared" si="0"/>
        <v>37.97260862204936</v>
      </c>
      <c r="G39" s="4">
        <f t="shared" si="1"/>
        <v>-150226</v>
      </c>
    </row>
    <row r="40" spans="1:7" ht="33">
      <c r="A40" s="3" t="s">
        <v>13</v>
      </c>
      <c r="B40" s="3" t="s">
        <v>13</v>
      </c>
      <c r="C40" s="3" t="s">
        <v>58</v>
      </c>
      <c r="D40" s="4">
        <v>20000</v>
      </c>
      <c r="E40" s="4">
        <v>8683</v>
      </c>
      <c r="F40" s="12">
        <f t="shared" si="0"/>
        <v>43.415</v>
      </c>
      <c r="G40" s="4">
        <f t="shared" si="1"/>
        <v>-11317</v>
      </c>
    </row>
    <row r="41" spans="1:7" ht="16.5" customHeight="1" hidden="1">
      <c r="A41" s="7" t="s">
        <v>37</v>
      </c>
      <c r="B41" s="7" t="s">
        <v>8</v>
      </c>
      <c r="C41" s="7" t="s">
        <v>38</v>
      </c>
      <c r="D41" s="2">
        <f>D42</f>
        <v>0</v>
      </c>
      <c r="E41" s="2">
        <f>E42</f>
        <v>0</v>
      </c>
      <c r="F41" s="11" t="e">
        <f t="shared" si="0"/>
        <v>#DIV/0!</v>
      </c>
      <c r="G41" s="2">
        <f t="shared" si="1"/>
        <v>0</v>
      </c>
    </row>
    <row r="42" spans="1:7" ht="33" customHeight="1" hidden="1">
      <c r="A42" s="3" t="s">
        <v>37</v>
      </c>
      <c r="B42" s="3" t="s">
        <v>10</v>
      </c>
      <c r="C42" s="3" t="s">
        <v>81</v>
      </c>
      <c r="D42" s="4"/>
      <c r="E42" s="4"/>
      <c r="F42" s="11" t="e">
        <f t="shared" si="0"/>
        <v>#DIV/0!</v>
      </c>
      <c r="G42" s="4">
        <f t="shared" si="1"/>
        <v>0</v>
      </c>
    </row>
    <row r="43" spans="1:7" s="5" customFormat="1" ht="21" customHeight="1">
      <c r="A43" s="7" t="s">
        <v>15</v>
      </c>
      <c r="B43" s="7" t="s">
        <v>8</v>
      </c>
      <c r="C43" s="7" t="s">
        <v>39</v>
      </c>
      <c r="D43" s="2">
        <f>SUM(D44:D49)</f>
        <v>2952709</v>
      </c>
      <c r="E43" s="2">
        <f>SUM(E44:E49)</f>
        <v>1476960</v>
      </c>
      <c r="F43" s="11">
        <f t="shared" si="0"/>
        <v>50.02050659242072</v>
      </c>
      <c r="G43" s="2">
        <f t="shared" si="1"/>
        <v>-1475749</v>
      </c>
    </row>
    <row r="44" spans="1:7" s="5" customFormat="1" ht="22.5" customHeight="1">
      <c r="A44" s="3" t="s">
        <v>15</v>
      </c>
      <c r="B44" s="3" t="s">
        <v>7</v>
      </c>
      <c r="C44" s="3" t="s">
        <v>40</v>
      </c>
      <c r="D44" s="4">
        <v>969408</v>
      </c>
      <c r="E44" s="4">
        <v>474082</v>
      </c>
      <c r="F44" s="12">
        <f t="shared" si="0"/>
        <v>48.90427972535816</v>
      </c>
      <c r="G44" s="4">
        <f t="shared" si="1"/>
        <v>-495326</v>
      </c>
    </row>
    <row r="45" spans="1:7" ht="20.25" customHeight="1">
      <c r="A45" s="3" t="s">
        <v>15</v>
      </c>
      <c r="B45" s="3" t="s">
        <v>9</v>
      </c>
      <c r="C45" s="3" t="s">
        <v>41</v>
      </c>
      <c r="D45" s="4">
        <v>1827275</v>
      </c>
      <c r="E45" s="4">
        <v>949009</v>
      </c>
      <c r="F45" s="12">
        <f t="shared" si="0"/>
        <v>51.93575132369238</v>
      </c>
      <c r="G45" s="4">
        <f t="shared" si="1"/>
        <v>-878266</v>
      </c>
    </row>
    <row r="46" spans="1:7" ht="19.5" customHeight="1" hidden="1">
      <c r="A46" s="3" t="s">
        <v>15</v>
      </c>
      <c r="B46" s="3" t="s">
        <v>10</v>
      </c>
      <c r="C46" s="3" t="s">
        <v>42</v>
      </c>
      <c r="D46" s="4"/>
      <c r="E46" s="4"/>
      <c r="F46" s="12" t="e">
        <f t="shared" si="0"/>
        <v>#DIV/0!</v>
      </c>
      <c r="G46" s="4">
        <f t="shared" si="1"/>
        <v>0</v>
      </c>
    </row>
    <row r="47" spans="1:7" ht="42" customHeight="1">
      <c r="A47" s="3" t="s">
        <v>15</v>
      </c>
      <c r="B47" s="3" t="s">
        <v>13</v>
      </c>
      <c r="C47" s="3" t="s">
        <v>55</v>
      </c>
      <c r="D47" s="4">
        <v>18009</v>
      </c>
      <c r="E47" s="4">
        <v>7958</v>
      </c>
      <c r="F47" s="12">
        <f t="shared" si="0"/>
        <v>44.18901660280971</v>
      </c>
      <c r="G47" s="4">
        <f t="shared" si="1"/>
        <v>-10051</v>
      </c>
    </row>
    <row r="48" spans="1:7" ht="24" customHeight="1">
      <c r="A48" s="3" t="s">
        <v>15</v>
      </c>
      <c r="B48" s="3" t="s">
        <v>15</v>
      </c>
      <c r="C48" s="3" t="s">
        <v>43</v>
      </c>
      <c r="D48" s="4">
        <v>56564</v>
      </c>
      <c r="E48" s="4">
        <v>11759</v>
      </c>
      <c r="F48" s="12">
        <f t="shared" si="0"/>
        <v>20.788840958913795</v>
      </c>
      <c r="G48" s="4">
        <f t="shared" si="1"/>
        <v>-44805</v>
      </c>
    </row>
    <row r="49" spans="1:7" ht="21.75" customHeight="1">
      <c r="A49" s="3" t="s">
        <v>15</v>
      </c>
      <c r="B49" s="3" t="s">
        <v>25</v>
      </c>
      <c r="C49" s="3" t="s">
        <v>44</v>
      </c>
      <c r="D49" s="4">
        <v>81453</v>
      </c>
      <c r="E49" s="4">
        <v>34152</v>
      </c>
      <c r="F49" s="12">
        <f t="shared" si="0"/>
        <v>41.92847408935214</v>
      </c>
      <c r="G49" s="4">
        <f t="shared" si="1"/>
        <v>-47301</v>
      </c>
    </row>
    <row r="50" spans="1:7" s="5" customFormat="1" ht="27.75" customHeight="1">
      <c r="A50" s="7" t="s">
        <v>30</v>
      </c>
      <c r="B50" s="7" t="s">
        <v>8</v>
      </c>
      <c r="C50" s="7" t="s">
        <v>67</v>
      </c>
      <c r="D50" s="2">
        <f>SUM(D51:D52)</f>
        <v>254265</v>
      </c>
      <c r="E50" s="2">
        <f>SUM(E51:E52)</f>
        <v>114677</v>
      </c>
      <c r="F50" s="11">
        <f t="shared" si="0"/>
        <v>45.10137061726938</v>
      </c>
      <c r="G50" s="2">
        <f t="shared" si="1"/>
        <v>-139588</v>
      </c>
    </row>
    <row r="51" spans="1:7" ht="21" customHeight="1">
      <c r="A51" s="3" t="s">
        <v>30</v>
      </c>
      <c r="B51" s="3" t="s">
        <v>7</v>
      </c>
      <c r="C51" s="3" t="s">
        <v>45</v>
      </c>
      <c r="D51" s="4">
        <v>218214</v>
      </c>
      <c r="E51" s="4">
        <v>98066</v>
      </c>
      <c r="F51" s="12">
        <f t="shared" si="0"/>
        <v>44.940287974190475</v>
      </c>
      <c r="G51" s="4">
        <f t="shared" si="1"/>
        <v>-120148</v>
      </c>
    </row>
    <row r="52" spans="1:7" ht="33">
      <c r="A52" s="3" t="s">
        <v>30</v>
      </c>
      <c r="B52" s="3" t="s">
        <v>12</v>
      </c>
      <c r="C52" s="3" t="s">
        <v>68</v>
      </c>
      <c r="D52" s="4">
        <v>36051</v>
      </c>
      <c r="E52" s="4">
        <v>16611</v>
      </c>
      <c r="F52" s="12">
        <f t="shared" si="0"/>
        <v>46.076391778314054</v>
      </c>
      <c r="G52" s="4">
        <f t="shared" si="1"/>
        <v>-19440</v>
      </c>
    </row>
    <row r="53" spans="1:7" s="5" customFormat="1" ht="16.5">
      <c r="A53" s="7" t="s">
        <v>25</v>
      </c>
      <c r="B53" s="7" t="s">
        <v>8</v>
      </c>
      <c r="C53" s="7" t="s">
        <v>69</v>
      </c>
      <c r="D53" s="2">
        <f>SUM(D54:D59)</f>
        <v>4669</v>
      </c>
      <c r="E53" s="2">
        <f>SUM(E54:E59)</f>
        <v>3770</v>
      </c>
      <c r="F53" s="11">
        <f t="shared" si="0"/>
        <v>80.74534161490683</v>
      </c>
      <c r="G53" s="2">
        <f t="shared" si="1"/>
        <v>-899</v>
      </c>
    </row>
    <row r="54" spans="1:7" s="5" customFormat="1" ht="26.25" customHeight="1">
      <c r="A54" s="3" t="s">
        <v>25</v>
      </c>
      <c r="B54" s="3" t="s">
        <v>7</v>
      </c>
      <c r="C54" s="3" t="s">
        <v>56</v>
      </c>
      <c r="D54" s="4">
        <v>3269</v>
      </c>
      <c r="E54" s="4">
        <v>2930</v>
      </c>
      <c r="F54" s="12">
        <f t="shared" si="0"/>
        <v>89.6298562251453</v>
      </c>
      <c r="G54" s="4">
        <f t="shared" si="1"/>
        <v>-339</v>
      </c>
    </row>
    <row r="55" spans="1:7" s="5" customFormat="1" ht="21" customHeight="1" hidden="1">
      <c r="A55" s="3" t="s">
        <v>25</v>
      </c>
      <c r="B55" s="3" t="s">
        <v>9</v>
      </c>
      <c r="C55" s="3" t="s">
        <v>46</v>
      </c>
      <c r="D55" s="4"/>
      <c r="E55" s="4"/>
      <c r="F55" s="12" t="e">
        <f t="shared" si="0"/>
        <v>#DIV/0!</v>
      </c>
      <c r="G55" s="4">
        <f t="shared" si="1"/>
        <v>0</v>
      </c>
    </row>
    <row r="56" spans="1:7" s="5" customFormat="1" ht="37.5" customHeight="1" hidden="1">
      <c r="A56" s="3" t="s">
        <v>25</v>
      </c>
      <c r="B56" s="3" t="s">
        <v>10</v>
      </c>
      <c r="C56" s="3" t="s">
        <v>61</v>
      </c>
      <c r="D56" s="4"/>
      <c r="E56" s="4"/>
      <c r="F56" s="12" t="e">
        <f t="shared" si="0"/>
        <v>#DIV/0!</v>
      </c>
      <c r="G56" s="4">
        <f t="shared" si="1"/>
        <v>0</v>
      </c>
    </row>
    <row r="57" spans="1:7" s="5" customFormat="1" ht="22.5" customHeight="1" hidden="1">
      <c r="A57" s="3" t="s">
        <v>25</v>
      </c>
      <c r="B57" s="3" t="s">
        <v>12</v>
      </c>
      <c r="C57" s="3" t="s">
        <v>47</v>
      </c>
      <c r="D57" s="4"/>
      <c r="E57" s="4"/>
      <c r="F57" s="12" t="e">
        <f t="shared" si="0"/>
        <v>#DIV/0!</v>
      </c>
      <c r="G57" s="4">
        <f t="shared" si="1"/>
        <v>0</v>
      </c>
    </row>
    <row r="58" spans="1:7" s="5" customFormat="1" ht="16.5" customHeight="1" hidden="1">
      <c r="A58" s="3" t="s">
        <v>25</v>
      </c>
      <c r="B58" s="3" t="s">
        <v>13</v>
      </c>
      <c r="C58" s="3" t="s">
        <v>62</v>
      </c>
      <c r="D58" s="4"/>
      <c r="E58" s="4"/>
      <c r="F58" s="12" t="e">
        <f t="shared" si="0"/>
        <v>#DIV/0!</v>
      </c>
      <c r="G58" s="4">
        <f t="shared" si="1"/>
        <v>0</v>
      </c>
    </row>
    <row r="59" spans="1:7" s="5" customFormat="1" ht="17.25" customHeight="1">
      <c r="A59" s="3" t="s">
        <v>25</v>
      </c>
      <c r="B59" s="3" t="s">
        <v>25</v>
      </c>
      <c r="C59" s="3" t="s">
        <v>70</v>
      </c>
      <c r="D59" s="4">
        <v>1400</v>
      </c>
      <c r="E59" s="4">
        <v>840</v>
      </c>
      <c r="F59" s="12">
        <f t="shared" si="0"/>
        <v>60</v>
      </c>
      <c r="G59" s="4">
        <f t="shared" si="1"/>
        <v>-560</v>
      </c>
    </row>
    <row r="60" spans="1:7" s="5" customFormat="1" ht="19.5" customHeight="1">
      <c r="A60" s="7" t="s">
        <v>49</v>
      </c>
      <c r="B60" s="7" t="s">
        <v>8</v>
      </c>
      <c r="C60" s="7" t="s">
        <v>50</v>
      </c>
      <c r="D60" s="2">
        <f>D61+D62+D63+D64+D65</f>
        <v>1284480</v>
      </c>
      <c r="E60" s="2">
        <f>E61+E62+E63+E64+E65</f>
        <v>595780</v>
      </c>
      <c r="F60" s="11">
        <f t="shared" si="0"/>
        <v>46.3829720976582</v>
      </c>
      <c r="G60" s="2">
        <f t="shared" si="1"/>
        <v>-688700</v>
      </c>
    </row>
    <row r="61" spans="1:7" s="5" customFormat="1" ht="18" customHeight="1">
      <c r="A61" s="3" t="s">
        <v>49</v>
      </c>
      <c r="B61" s="3" t="s">
        <v>7</v>
      </c>
      <c r="C61" s="3" t="s">
        <v>51</v>
      </c>
      <c r="D61" s="4">
        <v>13430</v>
      </c>
      <c r="E61" s="4">
        <v>5476</v>
      </c>
      <c r="F61" s="12">
        <f t="shared" si="0"/>
        <v>40.77438570364855</v>
      </c>
      <c r="G61" s="4">
        <f t="shared" si="1"/>
        <v>-7954</v>
      </c>
    </row>
    <row r="62" spans="1:7" ht="18.75" customHeight="1">
      <c r="A62" s="3" t="s">
        <v>49</v>
      </c>
      <c r="B62" s="3" t="s">
        <v>9</v>
      </c>
      <c r="C62" s="3" t="s">
        <v>52</v>
      </c>
      <c r="D62" s="4">
        <v>58796</v>
      </c>
      <c r="E62" s="4">
        <v>27975</v>
      </c>
      <c r="F62" s="12">
        <f t="shared" si="0"/>
        <v>47.579767331110965</v>
      </c>
      <c r="G62" s="4">
        <f t="shared" si="1"/>
        <v>-30821</v>
      </c>
    </row>
    <row r="63" spans="1:7" ht="18.75" customHeight="1">
      <c r="A63" s="3" t="s">
        <v>49</v>
      </c>
      <c r="B63" s="3" t="s">
        <v>10</v>
      </c>
      <c r="C63" s="3" t="s">
        <v>53</v>
      </c>
      <c r="D63" s="4">
        <v>913383</v>
      </c>
      <c r="E63" s="4">
        <v>434371</v>
      </c>
      <c r="F63" s="12">
        <f t="shared" si="0"/>
        <v>47.556282523322636</v>
      </c>
      <c r="G63" s="4">
        <f t="shared" si="1"/>
        <v>-479012</v>
      </c>
    </row>
    <row r="64" spans="1:7" ht="17.25" customHeight="1">
      <c r="A64" s="3" t="s">
        <v>49</v>
      </c>
      <c r="B64" s="3" t="s">
        <v>12</v>
      </c>
      <c r="C64" s="3" t="s">
        <v>57</v>
      </c>
      <c r="D64" s="4">
        <v>257687</v>
      </c>
      <c r="E64" s="4">
        <v>111476</v>
      </c>
      <c r="F64" s="12">
        <f t="shared" si="0"/>
        <v>43.260234315273955</v>
      </c>
      <c r="G64" s="4">
        <f t="shared" si="1"/>
        <v>-146211</v>
      </c>
    </row>
    <row r="65" spans="1:7" ht="33">
      <c r="A65" s="3" t="s">
        <v>49</v>
      </c>
      <c r="B65" s="3" t="s">
        <v>37</v>
      </c>
      <c r="C65" s="3" t="s">
        <v>54</v>
      </c>
      <c r="D65" s="4">
        <v>41184</v>
      </c>
      <c r="E65" s="4">
        <v>16482</v>
      </c>
      <c r="F65" s="12">
        <f t="shared" si="0"/>
        <v>40.02039627039627</v>
      </c>
      <c r="G65" s="4">
        <f t="shared" si="1"/>
        <v>-24702</v>
      </c>
    </row>
    <row r="66" spans="1:7" s="5" customFormat="1" ht="18.75" customHeight="1">
      <c r="A66" s="7" t="s">
        <v>18</v>
      </c>
      <c r="B66" s="7" t="s">
        <v>8</v>
      </c>
      <c r="C66" s="7" t="s">
        <v>48</v>
      </c>
      <c r="D66" s="2">
        <f>D67+D70+D68+D69</f>
        <v>24403</v>
      </c>
      <c r="E66" s="2">
        <f>E67+E70+E68+E69</f>
        <v>10457</v>
      </c>
      <c r="F66" s="12">
        <f aca="true" t="shared" si="2" ref="F66:F74">E66/D66*100</f>
        <v>42.85128877597017</v>
      </c>
      <c r="G66" s="4">
        <f aca="true" t="shared" si="3" ref="G66:G74">E66-D66</f>
        <v>-13946</v>
      </c>
    </row>
    <row r="67" spans="1:7" ht="18" customHeight="1">
      <c r="A67" s="3" t="s">
        <v>18</v>
      </c>
      <c r="B67" s="3" t="s">
        <v>7</v>
      </c>
      <c r="C67" s="3" t="s">
        <v>71</v>
      </c>
      <c r="D67" s="4">
        <v>16979</v>
      </c>
      <c r="E67" s="4">
        <v>7248</v>
      </c>
      <c r="F67" s="12">
        <f t="shared" si="2"/>
        <v>42.688026385535075</v>
      </c>
      <c r="G67" s="4">
        <f t="shared" si="3"/>
        <v>-9731</v>
      </c>
    </row>
    <row r="68" spans="1:7" ht="18" customHeight="1" hidden="1">
      <c r="A68" s="3" t="s">
        <v>18</v>
      </c>
      <c r="B68" s="3" t="s">
        <v>9</v>
      </c>
      <c r="C68" s="3" t="s">
        <v>79</v>
      </c>
      <c r="D68" s="4"/>
      <c r="E68" s="4"/>
      <c r="F68" s="12" t="e">
        <f t="shared" si="2"/>
        <v>#DIV/0!</v>
      </c>
      <c r="G68" s="4">
        <f t="shared" si="3"/>
        <v>0</v>
      </c>
    </row>
    <row r="69" spans="1:7" ht="18" customHeight="1" hidden="1">
      <c r="A69" s="3" t="s">
        <v>18</v>
      </c>
      <c r="B69" s="3" t="s">
        <v>10</v>
      </c>
      <c r="C69" s="3" t="s">
        <v>80</v>
      </c>
      <c r="D69" s="4"/>
      <c r="E69" s="4"/>
      <c r="F69" s="12" t="e">
        <f t="shared" si="2"/>
        <v>#DIV/0!</v>
      </c>
      <c r="G69" s="4">
        <f t="shared" si="3"/>
        <v>0</v>
      </c>
    </row>
    <row r="70" spans="1:7" ht="36.75" customHeight="1">
      <c r="A70" s="3" t="s">
        <v>18</v>
      </c>
      <c r="B70" s="3" t="s">
        <v>13</v>
      </c>
      <c r="C70" s="3" t="s">
        <v>72</v>
      </c>
      <c r="D70" s="4">
        <v>7424</v>
      </c>
      <c r="E70" s="4">
        <v>3209</v>
      </c>
      <c r="F70" s="12">
        <f t="shared" si="2"/>
        <v>43.224676724137936</v>
      </c>
      <c r="G70" s="4">
        <f t="shared" si="3"/>
        <v>-4215</v>
      </c>
    </row>
    <row r="71" spans="1:7" s="5" customFormat="1" ht="24" customHeight="1">
      <c r="A71" s="7" t="s">
        <v>20</v>
      </c>
      <c r="B71" s="7" t="s">
        <v>8</v>
      </c>
      <c r="C71" s="7" t="s">
        <v>73</v>
      </c>
      <c r="D71" s="2">
        <f>D72</f>
        <v>9377</v>
      </c>
      <c r="E71" s="2">
        <f>E72</f>
        <v>3121</v>
      </c>
      <c r="F71" s="11">
        <f t="shared" si="2"/>
        <v>33.283566172549854</v>
      </c>
      <c r="G71" s="2">
        <f t="shared" si="3"/>
        <v>-6256</v>
      </c>
    </row>
    <row r="72" spans="1:7" ht="21" customHeight="1">
      <c r="A72" s="3" t="s">
        <v>20</v>
      </c>
      <c r="B72" s="3" t="s">
        <v>9</v>
      </c>
      <c r="C72" s="3" t="s">
        <v>77</v>
      </c>
      <c r="D72" s="4">
        <v>9377</v>
      </c>
      <c r="E72" s="4">
        <v>3121</v>
      </c>
      <c r="F72" s="12">
        <f t="shared" si="2"/>
        <v>33.283566172549854</v>
      </c>
      <c r="G72" s="4">
        <f t="shared" si="3"/>
        <v>-6256</v>
      </c>
    </row>
    <row r="73" spans="1:7" s="5" customFormat="1" ht="36.75" customHeight="1">
      <c r="A73" s="7" t="s">
        <v>74</v>
      </c>
      <c r="B73" s="7" t="s">
        <v>8</v>
      </c>
      <c r="C73" s="7" t="s">
        <v>19</v>
      </c>
      <c r="D73" s="2">
        <f>D74</f>
        <v>86400</v>
      </c>
      <c r="E73" s="2">
        <f>E74</f>
        <v>42080</v>
      </c>
      <c r="F73" s="11">
        <f t="shared" si="2"/>
        <v>48.7037037037037</v>
      </c>
      <c r="G73" s="2">
        <f t="shared" si="3"/>
        <v>-44320</v>
      </c>
    </row>
    <row r="74" spans="1:7" ht="34.5" customHeight="1">
      <c r="A74" s="3" t="s">
        <v>64</v>
      </c>
      <c r="B74" s="3" t="s">
        <v>7</v>
      </c>
      <c r="C74" s="3" t="s">
        <v>75</v>
      </c>
      <c r="D74" s="4">
        <v>86400</v>
      </c>
      <c r="E74" s="4">
        <v>42080</v>
      </c>
      <c r="F74" s="12">
        <f t="shared" si="2"/>
        <v>48.7037037037037</v>
      </c>
      <c r="G74" s="4">
        <f t="shared" si="3"/>
        <v>-44320</v>
      </c>
    </row>
    <row r="75" spans="1:7" ht="21.75" customHeight="1">
      <c r="A75" s="13" t="s">
        <v>97</v>
      </c>
      <c r="B75" s="14"/>
      <c r="C75" s="15"/>
      <c r="D75" s="2">
        <f>D10+D23+D28+D36+D43+D50+D53+D60+D66+D71+D73+D41+D21</f>
        <v>5614318</v>
      </c>
      <c r="E75" s="2">
        <f>E10+E23+E28+E36+E43+E50+E53+E60+E66+E71+E73+E41+E21</f>
        <v>2652124</v>
      </c>
      <c r="F75" s="11">
        <f t="shared" si="0"/>
        <v>47.23857822089878</v>
      </c>
      <c r="G75" s="2">
        <f t="shared" si="1"/>
        <v>-2962194</v>
      </c>
    </row>
  </sheetData>
  <sheetProtection/>
  <mergeCells count="12">
    <mergeCell ref="E7:E8"/>
    <mergeCell ref="F7:F8"/>
    <mergeCell ref="G7:G8"/>
    <mergeCell ref="A1:G1"/>
    <mergeCell ref="A75:C75"/>
    <mergeCell ref="A7:A8"/>
    <mergeCell ref="E2:G2"/>
    <mergeCell ref="A5:G5"/>
    <mergeCell ref="B7:B8"/>
    <mergeCell ref="C7:C8"/>
    <mergeCell ref="D7:D8"/>
    <mergeCell ref="A4:G4"/>
  </mergeCells>
  <printOptions/>
  <pageMargins left="0.7874015748031497" right="0.5905511811023623" top="1.1811023622047245" bottom="0.5905511811023623" header="0.31496062992125984" footer="0.31496062992125984"/>
  <pageSetup firstPageNumber="7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2016-07-12T06:43:01Z</cp:lastPrinted>
  <dcterms:created xsi:type="dcterms:W3CDTF">2008-10-23T04:36:41Z</dcterms:created>
  <dcterms:modified xsi:type="dcterms:W3CDTF">2019-03-19T12:27:11Z</dcterms:modified>
  <cp:category/>
  <cp:version/>
  <cp:contentType/>
  <cp:contentStatus/>
</cp:coreProperties>
</file>