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расх." sheetId="1" r:id="rId1"/>
  </sheets>
  <definedNames>
    <definedName name="_xlnm.Print_Titles" localSheetId="0">'расх.'!$9:$9</definedName>
  </definedNames>
  <calcPr fullCalcOnLoad="1"/>
</workbook>
</file>

<file path=xl/sharedStrings.xml><?xml version="1.0" encoding="utf-8"?>
<sst xmlns="http://schemas.openxmlformats.org/spreadsheetml/2006/main" count="211" uniqueCount="100">
  <si>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</si>
  <si>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</si>
  <si>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</si>
  <si>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</si>
  <si>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Отчет</t>
  </si>
  <si>
    <t>Подраздел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</si>
  <si>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</si>
  <si>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</si>
  <si>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</si>
  <si>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</si>
  <si>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</si>
  <si>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</si>
  <si>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</si>
  <si>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</si>
  <si>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</si>
  <si>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</si>
  <si>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</si>
  <si>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</si>
  <si>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</si>
  <si>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Обслуживание государственного и муниципального долга</t>
  </si>
  <si>
    <t>12</t>
  </si>
  <si>
    <t>Резервные фонды</t>
  </si>
  <si>
    <t>0113</t>
  </si>
  <si>
    <t>Национальная оборона</t>
  </si>
  <si>
    <t>Органы внутренних дел</t>
  </si>
  <si>
    <t>09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</si>
  <si>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</si>
  <si>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</si>
  <si>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</si>
  <si>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</si>
  <si>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</si>
  <si>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</si>
  <si>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</si>
  <si>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</si>
  <si>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</si>
  <si>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</si>
  <si>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</si>
  <si>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</si>
  <si>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</si>
  <si>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</si>
  <si>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</si>
  <si>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</si>
  <si>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 политика и оздоровление детей</t>
  </si>
  <si>
    <t>Другие вопросы в области образования</t>
  </si>
  <si>
    <t>Культура</t>
  </si>
  <si>
    <t>Амбулаторная помощь</t>
  </si>
  <si>
    <t>Скорая медицинская помощь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</si>
  <si>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</si>
  <si>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</si>
  <si>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</si>
  <si>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</si>
  <si>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</si>
  <si>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</si>
  <si>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</si>
  <si>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</si>
  <si>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</si>
  <si>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</si>
  <si>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</si>
  <si>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% исполнения к годовым назначениям</t>
  </si>
  <si>
    <t>Медицинская помощь в дневных стационарах всех типов</t>
  </si>
  <si>
    <t>Санаторно-оздоровительная помощь</t>
  </si>
  <si>
    <t>Раз дел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</si>
  <si>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</si>
  <si>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</si>
  <si>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</si>
  <si>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</si>
  <si>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</si>
  <si>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</si>
  <si>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</si>
  <si>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</si>
  <si>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</si>
  <si>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</si>
  <si>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</si>
  <si>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</si>
  <si>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</si>
  <si>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Периодическая печать и издательства 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</si>
  <si>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</si>
  <si>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</si>
  <si>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Спорт высших достижений</t>
  </si>
  <si>
    <t>Охрана объектов растительного и животного мира и среды их обитания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</si>
  <si>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</si>
  <si>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</si>
  <si>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</si>
  <si>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Мобилизационная подготовка экономики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</si>
  <si>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</si>
  <si>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</si>
  <si>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</si>
  <si>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1</t>
  </si>
  <si>
    <t>2</t>
  </si>
  <si>
    <t>3</t>
  </si>
  <si>
    <t>4</t>
  </si>
  <si>
    <t>5</t>
  </si>
  <si>
    <t>6</t>
  </si>
  <si>
    <t>7</t>
  </si>
  <si>
    <t>ВСЕГО РАСХОДОВ:</t>
  </si>
  <si>
    <t>об исполнении бюджета Старооскольского городского округа за 1 квартал 2017 года по расходам</t>
  </si>
  <si>
    <t>Утверждено на 2017 год</t>
  </si>
  <si>
    <t>Исполнено на                 01.04. 2017</t>
  </si>
  <si>
    <t>Дополнительное образование детей</t>
  </si>
  <si>
    <t>Отклонение (+;-) от годового плана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</si>
</sst>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2">
      <selection activeCell="A2" sqref="A2:IV5"/>
    </sheetView>
  </sheetViews>
  <sheetFormatPr defaultColWidth="9.00390625" defaultRowHeight="12.75"/>
  <cols>
    <col min="1" max="1" width="7.75390625" style="1" customWidth="1"/>
    <col min="2" max="2" width="9.25390625" style="1" customWidth="1"/>
    <col min="3" max="3" width="49.375" style="1" customWidth="1"/>
    <col min="4" max="4" width="15.875" style="1" customWidth="1"/>
    <col min="5" max="5" width="15.00390625" style="1" customWidth="1"/>
    <col min="6" max="6" width="16.125" style="1" customWidth="1"/>
    <col min="7" max="7" width="15.125" style="1" customWidth="1"/>
    <col min="8" max="8" width="9.125" style="1" customWidth="1"/>
    <col min="9" max="9" width="9.00390625" style="1" customWidth="1"/>
    <col min="10" max="16384" width="9.125" style="1" customWidth="1"/>
  </cols>
  <sheetData>
    <row r="1" spans="1:7" ht="16.5" hidden="1">
      <c r="A1" s="16"/>
      <c r="B1" s="16"/>
      <c r="C1" s="16"/>
      <c r="D1" s="16"/>
      <c r="E1" s="16"/>
      <c r="F1" s="16"/>
      <c r="G1" s="16"/>
    </row>
    <row r="2" spans="4:7" ht="12" customHeight="1">
      <c r="D2" s="6"/>
      <c r="E2" s="13"/>
      <c r="F2" s="13"/>
      <c r="G2" s="13"/>
    </row>
    <row r="3" ht="52.5" customHeight="1" hidden="1"/>
    <row r="4" spans="1:7" ht="14.25" customHeight="1">
      <c r="A4" s="21" t="s">
        <v>4</v>
      </c>
      <c r="B4" s="21"/>
      <c r="C4" s="21"/>
      <c r="D4" s="21"/>
      <c r="E4" s="21"/>
      <c r="F4" s="21"/>
      <c r="G4" s="21"/>
    </row>
    <row r="5" spans="1:7" s="5" customFormat="1" ht="19.5" customHeight="1">
      <c r="A5" s="20" t="s">
        <v>95</v>
      </c>
      <c r="B5" s="20"/>
      <c r="C5" s="20"/>
      <c r="D5" s="20"/>
      <c r="E5" s="20"/>
      <c r="F5" s="20"/>
      <c r="G5" s="20"/>
    </row>
    <row r="6" spans="3:7" ht="14.25" customHeight="1">
      <c r="C6" s="8"/>
      <c r="D6" s="9"/>
      <c r="E6" s="10"/>
      <c r="G6" s="1" t="s">
        <v>0</v>
      </c>
    </row>
    <row r="7" spans="1:7" ht="19.5" customHeight="1">
      <c r="A7" s="14" t="s">
        <v>61</v>
      </c>
      <c r="B7" s="14" t="s">
        <v>5</v>
      </c>
      <c r="C7" s="14" t="s">
        <v>6</v>
      </c>
      <c r="D7" s="14" t="s">
        <v>96</v>
      </c>
      <c r="E7" s="14" t="s">
        <v>97</v>
      </c>
      <c r="F7" s="14" t="s">
        <v>58</v>
      </c>
      <c r="G7" s="14" t="s">
        <v>99</v>
      </c>
    </row>
    <row r="8" spans="1:7" ht="45" customHeight="1">
      <c r="A8" s="15"/>
      <c r="B8" s="15"/>
      <c r="C8" s="15"/>
      <c r="D8" s="15"/>
      <c r="E8" s="15"/>
      <c r="F8" s="15"/>
      <c r="G8" s="15"/>
    </row>
    <row r="9" spans="1:7" ht="16.5">
      <c r="A9" s="7" t="s">
        <v>87</v>
      </c>
      <c r="B9" s="7" t="s">
        <v>88</v>
      </c>
      <c r="C9" s="7" t="s">
        <v>89</v>
      </c>
      <c r="D9" s="7" t="s">
        <v>90</v>
      </c>
      <c r="E9" s="7" t="s">
        <v>91</v>
      </c>
      <c r="F9" s="7" t="s">
        <v>92</v>
      </c>
      <c r="G9" s="7" t="s">
        <v>93</v>
      </c>
    </row>
    <row r="10" spans="1:7" s="5" customFormat="1" ht="18.75" customHeight="1">
      <c r="A10" s="7" t="s">
        <v>7</v>
      </c>
      <c r="B10" s="7" t="s">
        <v>8</v>
      </c>
      <c r="C10" s="7" t="s">
        <v>1</v>
      </c>
      <c r="D10" s="2">
        <f>D11+D12+D13+D16+D18+D20+D14+D15</f>
        <v>231465</v>
      </c>
      <c r="E10" s="2">
        <f>E11+E12+E13+E16+E18+E20+E14+E15</f>
        <v>40757</v>
      </c>
      <c r="F10" s="11">
        <f aca="true" t="shared" si="0" ref="F10:F75">E10/D10*100</f>
        <v>17.608277709372906</v>
      </c>
      <c r="G10" s="2">
        <f aca="true" t="shared" si="1" ref="G10:G75">E10-D10</f>
        <v>-190708</v>
      </c>
    </row>
    <row r="11" spans="1:7" s="5" customFormat="1" ht="51.75" customHeight="1">
      <c r="A11" s="3" t="s">
        <v>7</v>
      </c>
      <c r="B11" s="3" t="s">
        <v>9</v>
      </c>
      <c r="C11" s="3" t="s">
        <v>76</v>
      </c>
      <c r="D11" s="4">
        <v>1900</v>
      </c>
      <c r="E11" s="4">
        <v>376</v>
      </c>
      <c r="F11" s="12">
        <f t="shared" si="0"/>
        <v>19.789473684210527</v>
      </c>
      <c r="G11" s="4">
        <f t="shared" si="1"/>
        <v>-1524</v>
      </c>
    </row>
    <row r="12" spans="1:7" s="5" customFormat="1" ht="66">
      <c r="A12" s="3" t="s">
        <v>7</v>
      </c>
      <c r="B12" s="3" t="s">
        <v>10</v>
      </c>
      <c r="C12" s="3" t="s">
        <v>11</v>
      </c>
      <c r="D12" s="4">
        <v>6159</v>
      </c>
      <c r="E12" s="4">
        <v>1121</v>
      </c>
      <c r="F12" s="12">
        <f t="shared" si="0"/>
        <v>18.201006656924825</v>
      </c>
      <c r="G12" s="4">
        <f t="shared" si="1"/>
        <v>-5038</v>
      </c>
    </row>
    <row r="13" spans="1:7" s="5" customFormat="1" ht="90.75" customHeight="1">
      <c r="A13" s="3" t="s">
        <v>7</v>
      </c>
      <c r="B13" s="3" t="s">
        <v>12</v>
      </c>
      <c r="C13" s="3" t="s">
        <v>74</v>
      </c>
      <c r="D13" s="4">
        <v>186836</v>
      </c>
      <c r="E13" s="4">
        <v>33946</v>
      </c>
      <c r="F13" s="12">
        <f t="shared" si="0"/>
        <v>18.168875377336274</v>
      </c>
      <c r="G13" s="4">
        <f t="shared" si="1"/>
        <v>-152890</v>
      </c>
    </row>
    <row r="14" spans="1:7" s="5" customFormat="1" ht="19.5" customHeight="1" hidden="1">
      <c r="A14" s="3" t="s">
        <v>7</v>
      </c>
      <c r="B14" s="3" t="s">
        <v>13</v>
      </c>
      <c r="C14" s="3" t="s">
        <v>14</v>
      </c>
      <c r="D14" s="4"/>
      <c r="E14" s="4"/>
      <c r="F14" s="12" t="e">
        <f t="shared" si="0"/>
        <v>#DIV/0!</v>
      </c>
      <c r="G14" s="4">
        <f t="shared" si="1"/>
        <v>0</v>
      </c>
    </row>
    <row r="15" spans="1:7" s="5" customFormat="1" ht="66">
      <c r="A15" s="3" t="s">
        <v>7</v>
      </c>
      <c r="B15" s="3" t="s">
        <v>37</v>
      </c>
      <c r="C15" s="3" t="s">
        <v>85</v>
      </c>
      <c r="D15" s="4">
        <v>5407</v>
      </c>
      <c r="E15" s="4">
        <v>1109</v>
      </c>
      <c r="F15" s="12">
        <f t="shared" si="0"/>
        <v>20.51044941742186</v>
      </c>
      <c r="G15" s="4">
        <f t="shared" si="1"/>
        <v>-4298</v>
      </c>
    </row>
    <row r="16" spans="1:7" s="5" customFormat="1" ht="37.5" customHeight="1">
      <c r="A16" s="3" t="s">
        <v>7</v>
      </c>
      <c r="B16" s="3" t="s">
        <v>15</v>
      </c>
      <c r="C16" s="3" t="s">
        <v>16</v>
      </c>
      <c r="D16" s="4">
        <v>11291</v>
      </c>
      <c r="E16" s="4">
        <v>1183</v>
      </c>
      <c r="F16" s="12">
        <f t="shared" si="0"/>
        <v>10.477371357718537</v>
      </c>
      <c r="G16" s="4">
        <f t="shared" si="1"/>
        <v>-10108</v>
      </c>
    </row>
    <row r="17" spans="1:7" ht="49.5" customHeight="1" hidden="1">
      <c r="A17" s="3" t="s">
        <v>17</v>
      </c>
      <c r="B17" s="3"/>
      <c r="C17" s="3" t="s">
        <v>86</v>
      </c>
      <c r="D17" s="4"/>
      <c r="E17" s="4"/>
      <c r="F17" s="12" t="e">
        <f t="shared" si="0"/>
        <v>#DIV/0!</v>
      </c>
      <c r="G17" s="4">
        <f t="shared" si="1"/>
        <v>0</v>
      </c>
    </row>
    <row r="18" spans="1:7" ht="16.5">
      <c r="A18" s="3" t="s">
        <v>7</v>
      </c>
      <c r="B18" s="3" t="s">
        <v>18</v>
      </c>
      <c r="C18" s="3" t="s">
        <v>21</v>
      </c>
      <c r="D18" s="4">
        <f>3300-762-672</f>
        <v>1866</v>
      </c>
      <c r="E18" s="4"/>
      <c r="F18" s="12"/>
      <c r="G18" s="4">
        <f t="shared" si="1"/>
        <v>-1866</v>
      </c>
    </row>
    <row r="19" spans="1:7" s="5" customFormat="1" ht="16.5" customHeight="1" hidden="1">
      <c r="A19" s="3" t="s">
        <v>22</v>
      </c>
      <c r="B19" s="3"/>
      <c r="C19" s="3" t="s">
        <v>21</v>
      </c>
      <c r="D19" s="4"/>
      <c r="E19" s="4"/>
      <c r="F19" s="12" t="e">
        <f t="shared" si="0"/>
        <v>#DIV/0!</v>
      </c>
      <c r="G19" s="4">
        <f t="shared" si="1"/>
        <v>0</v>
      </c>
    </row>
    <row r="20" spans="1:7" s="5" customFormat="1" ht="21.75" customHeight="1">
      <c r="A20" s="3" t="s">
        <v>7</v>
      </c>
      <c r="B20" s="3" t="s">
        <v>62</v>
      </c>
      <c r="C20" s="3" t="s">
        <v>2</v>
      </c>
      <c r="D20" s="4">
        <v>18006</v>
      </c>
      <c r="E20" s="4">
        <v>3022</v>
      </c>
      <c r="F20" s="12">
        <f t="shared" si="0"/>
        <v>16.783294457403088</v>
      </c>
      <c r="G20" s="4">
        <f t="shared" si="1"/>
        <v>-14984</v>
      </c>
    </row>
    <row r="21" spans="1:7" s="5" customFormat="1" ht="16.5">
      <c r="A21" s="7" t="s">
        <v>9</v>
      </c>
      <c r="B21" s="7" t="s">
        <v>8</v>
      </c>
      <c r="C21" s="7" t="s">
        <v>23</v>
      </c>
      <c r="D21" s="2">
        <f>D22</f>
        <v>64</v>
      </c>
      <c r="E21" s="2">
        <f>E22</f>
        <v>3</v>
      </c>
      <c r="F21" s="11">
        <f t="shared" si="0"/>
        <v>4.6875</v>
      </c>
      <c r="G21" s="2">
        <f t="shared" si="1"/>
        <v>-61</v>
      </c>
    </row>
    <row r="22" spans="1:7" s="5" customFormat="1" ht="21.75" customHeight="1">
      <c r="A22" s="3" t="s">
        <v>9</v>
      </c>
      <c r="B22" s="3" t="s">
        <v>12</v>
      </c>
      <c r="C22" s="3" t="s">
        <v>83</v>
      </c>
      <c r="D22" s="4">
        <v>64</v>
      </c>
      <c r="E22" s="4">
        <v>3</v>
      </c>
      <c r="F22" s="12">
        <f t="shared" si="0"/>
        <v>4.6875</v>
      </c>
      <c r="G22" s="4">
        <f t="shared" si="1"/>
        <v>-61</v>
      </c>
    </row>
    <row r="23" spans="1:7" ht="39" customHeight="1">
      <c r="A23" s="7" t="s">
        <v>10</v>
      </c>
      <c r="B23" s="7" t="s">
        <v>8</v>
      </c>
      <c r="C23" s="7" t="s">
        <v>3</v>
      </c>
      <c r="D23" s="2">
        <f>D25+D26+D27</f>
        <v>44393</v>
      </c>
      <c r="E23" s="2">
        <f>E25+E26+E27</f>
        <v>12547</v>
      </c>
      <c r="F23" s="11">
        <f t="shared" si="0"/>
        <v>28.263464960692</v>
      </c>
      <c r="G23" s="2">
        <f t="shared" si="1"/>
        <v>-31846</v>
      </c>
    </row>
    <row r="24" spans="1:7" ht="23.25" customHeight="1" hidden="1">
      <c r="A24" s="3" t="s">
        <v>10</v>
      </c>
      <c r="B24" s="3" t="s">
        <v>9</v>
      </c>
      <c r="C24" s="3" t="s">
        <v>24</v>
      </c>
      <c r="D24" s="4"/>
      <c r="E24" s="4"/>
      <c r="F24" s="12" t="e">
        <f t="shared" si="0"/>
        <v>#DIV/0!</v>
      </c>
      <c r="G24" s="4">
        <f t="shared" si="1"/>
        <v>0</v>
      </c>
    </row>
    <row r="25" spans="1:7" ht="49.5">
      <c r="A25" s="3" t="s">
        <v>10</v>
      </c>
      <c r="B25" s="3" t="s">
        <v>25</v>
      </c>
      <c r="C25" s="3" t="s">
        <v>26</v>
      </c>
      <c r="D25" s="4">
        <v>33473</v>
      </c>
      <c r="E25" s="4">
        <v>9728</v>
      </c>
      <c r="F25" s="12">
        <f t="shared" si="0"/>
        <v>29.0622292594031</v>
      </c>
      <c r="G25" s="4">
        <f t="shared" si="1"/>
        <v>-23745</v>
      </c>
    </row>
    <row r="26" spans="1:7" ht="21" customHeight="1">
      <c r="A26" s="3" t="s">
        <v>10</v>
      </c>
      <c r="B26" s="3" t="s">
        <v>48</v>
      </c>
      <c r="C26" s="3" t="s">
        <v>84</v>
      </c>
      <c r="D26" s="4">
        <v>10120</v>
      </c>
      <c r="E26" s="4">
        <v>2816</v>
      </c>
      <c r="F26" s="12">
        <f t="shared" si="0"/>
        <v>27.82608695652174</v>
      </c>
      <c r="G26" s="4">
        <f t="shared" si="1"/>
        <v>-7304</v>
      </c>
    </row>
    <row r="27" spans="1:7" ht="49.5">
      <c r="A27" s="3" t="s">
        <v>10</v>
      </c>
      <c r="B27" s="3" t="s">
        <v>80</v>
      </c>
      <c r="C27" s="3" t="s">
        <v>81</v>
      </c>
      <c r="D27" s="4">
        <v>800</v>
      </c>
      <c r="E27" s="4">
        <v>3</v>
      </c>
      <c r="F27" s="12">
        <f t="shared" si="0"/>
        <v>0.375</v>
      </c>
      <c r="G27" s="4">
        <f t="shared" si="1"/>
        <v>-797</v>
      </c>
    </row>
    <row r="28" spans="1:7" ht="20.25" customHeight="1">
      <c r="A28" s="7" t="s">
        <v>12</v>
      </c>
      <c r="B28" s="7" t="s">
        <v>8</v>
      </c>
      <c r="C28" s="7" t="s">
        <v>27</v>
      </c>
      <c r="D28" s="2">
        <f>SUM(D29:D35)</f>
        <v>374981</v>
      </c>
      <c r="E28" s="2">
        <f>SUM(E29:E35)</f>
        <v>80676</v>
      </c>
      <c r="F28" s="11">
        <f t="shared" si="0"/>
        <v>21.5146900776306</v>
      </c>
      <c r="G28" s="2">
        <f t="shared" si="1"/>
        <v>-294305</v>
      </c>
    </row>
    <row r="29" spans="1:7" ht="20.25" customHeight="1">
      <c r="A29" s="3" t="s">
        <v>12</v>
      </c>
      <c r="B29" s="3" t="s">
        <v>7</v>
      </c>
      <c r="C29" s="3" t="s">
        <v>82</v>
      </c>
      <c r="D29" s="4">
        <v>341</v>
      </c>
      <c r="E29" s="4">
        <v>37</v>
      </c>
      <c r="F29" s="12">
        <f>E29/D29*100</f>
        <v>10.850439882697946</v>
      </c>
      <c r="G29" s="4">
        <f>E29-D29</f>
        <v>-304</v>
      </c>
    </row>
    <row r="30" spans="1:7" ht="21" customHeight="1">
      <c r="A30" s="3" t="s">
        <v>12</v>
      </c>
      <c r="B30" s="3" t="s">
        <v>13</v>
      </c>
      <c r="C30" s="3" t="s">
        <v>28</v>
      </c>
      <c r="D30" s="4">
        <v>450</v>
      </c>
      <c r="E30" s="4"/>
      <c r="F30" s="12">
        <f t="shared" si="0"/>
        <v>0</v>
      </c>
      <c r="G30" s="4">
        <f t="shared" si="1"/>
        <v>-450</v>
      </c>
    </row>
    <row r="31" spans="1:7" ht="18.75" customHeight="1">
      <c r="A31" s="3" t="s">
        <v>12</v>
      </c>
      <c r="B31" s="3" t="s">
        <v>15</v>
      </c>
      <c r="C31" s="3" t="s">
        <v>29</v>
      </c>
      <c r="D31" s="4">
        <v>32695</v>
      </c>
      <c r="E31" s="4">
        <v>6313</v>
      </c>
      <c r="F31" s="12">
        <f t="shared" si="0"/>
        <v>19.308762807768773</v>
      </c>
      <c r="G31" s="4">
        <f t="shared" si="1"/>
        <v>-26382</v>
      </c>
    </row>
    <row r="32" spans="1:7" ht="18.75" customHeight="1">
      <c r="A32" s="3" t="s">
        <v>12</v>
      </c>
      <c r="B32" s="3" t="s">
        <v>30</v>
      </c>
      <c r="C32" s="3" t="s">
        <v>31</v>
      </c>
      <c r="D32" s="4">
        <v>81244</v>
      </c>
      <c r="E32" s="4">
        <v>15274</v>
      </c>
      <c r="F32" s="12">
        <f t="shared" si="0"/>
        <v>18.80015755009601</v>
      </c>
      <c r="G32" s="4">
        <f t="shared" si="1"/>
        <v>-65970</v>
      </c>
    </row>
    <row r="33" spans="1:7" ht="24" customHeight="1">
      <c r="A33" s="3" t="s">
        <v>12</v>
      </c>
      <c r="B33" s="3" t="s">
        <v>25</v>
      </c>
      <c r="C33" s="3" t="s">
        <v>63</v>
      </c>
      <c r="D33" s="4">
        <v>122886</v>
      </c>
      <c r="E33" s="4">
        <v>32511</v>
      </c>
      <c r="F33" s="12">
        <f t="shared" si="0"/>
        <v>26.456227723255697</v>
      </c>
      <c r="G33" s="4">
        <f t="shared" si="1"/>
        <v>-90375</v>
      </c>
    </row>
    <row r="34" spans="1:7" ht="20.25" customHeight="1">
      <c r="A34" s="3" t="s">
        <v>12</v>
      </c>
      <c r="B34" s="3" t="s">
        <v>48</v>
      </c>
      <c r="C34" s="3" t="s">
        <v>64</v>
      </c>
      <c r="D34" s="4">
        <v>1700</v>
      </c>
      <c r="E34" s="4">
        <v>253</v>
      </c>
      <c r="F34" s="12">
        <f t="shared" si="0"/>
        <v>14.882352941176471</v>
      </c>
      <c r="G34" s="4">
        <f t="shared" si="1"/>
        <v>-1447</v>
      </c>
    </row>
    <row r="35" spans="1:7" ht="33">
      <c r="A35" s="3" t="s">
        <v>12</v>
      </c>
      <c r="B35" s="3" t="s">
        <v>20</v>
      </c>
      <c r="C35" s="3" t="s">
        <v>32</v>
      </c>
      <c r="D35" s="4">
        <v>135665</v>
      </c>
      <c r="E35" s="4">
        <v>26288</v>
      </c>
      <c r="F35" s="12">
        <f t="shared" si="0"/>
        <v>19.377142225334467</v>
      </c>
      <c r="G35" s="4">
        <f t="shared" si="1"/>
        <v>-109377</v>
      </c>
    </row>
    <row r="36" spans="1:7" s="5" customFormat="1" ht="23.25" customHeight="1">
      <c r="A36" s="7" t="s">
        <v>13</v>
      </c>
      <c r="B36" s="7" t="s">
        <v>8</v>
      </c>
      <c r="C36" s="7" t="s">
        <v>33</v>
      </c>
      <c r="D36" s="2">
        <f>D37+D38+D39+D40</f>
        <v>286587</v>
      </c>
      <c r="E36" s="2">
        <f>E37+E38+E39+E40</f>
        <v>67987</v>
      </c>
      <c r="F36" s="11">
        <f t="shared" si="0"/>
        <v>23.722988132748522</v>
      </c>
      <c r="G36" s="2">
        <f t="shared" si="1"/>
        <v>-218600</v>
      </c>
    </row>
    <row r="37" spans="1:7" s="5" customFormat="1" ht="18" customHeight="1">
      <c r="A37" s="3" t="s">
        <v>13</v>
      </c>
      <c r="B37" s="3" t="s">
        <v>7</v>
      </c>
      <c r="C37" s="3" t="s">
        <v>34</v>
      </c>
      <c r="D37" s="4">
        <v>25926</v>
      </c>
      <c r="E37" s="4">
        <v>8792</v>
      </c>
      <c r="F37" s="12">
        <f t="shared" si="0"/>
        <v>33.911903108848264</v>
      </c>
      <c r="G37" s="4">
        <f t="shared" si="1"/>
        <v>-17134</v>
      </c>
    </row>
    <row r="38" spans="1:7" ht="19.5" customHeight="1">
      <c r="A38" s="3" t="s">
        <v>13</v>
      </c>
      <c r="B38" s="3" t="s">
        <v>9</v>
      </c>
      <c r="C38" s="3" t="s">
        <v>35</v>
      </c>
      <c r="D38" s="4">
        <v>10298</v>
      </c>
      <c r="E38" s="4">
        <v>2</v>
      </c>
      <c r="F38" s="12">
        <f t="shared" si="0"/>
        <v>0.019421246844047387</v>
      </c>
      <c r="G38" s="4">
        <f t="shared" si="1"/>
        <v>-10296</v>
      </c>
    </row>
    <row r="39" spans="1:7" ht="20.25" customHeight="1">
      <c r="A39" s="3" t="s">
        <v>13</v>
      </c>
      <c r="B39" s="3" t="s">
        <v>10</v>
      </c>
      <c r="C39" s="3" t="s">
        <v>36</v>
      </c>
      <c r="D39" s="4">
        <v>228403</v>
      </c>
      <c r="E39" s="4">
        <v>54836</v>
      </c>
      <c r="F39" s="12">
        <f t="shared" si="0"/>
        <v>24.00844122012408</v>
      </c>
      <c r="G39" s="4">
        <f t="shared" si="1"/>
        <v>-173567</v>
      </c>
    </row>
    <row r="40" spans="1:7" ht="33">
      <c r="A40" s="3" t="s">
        <v>13</v>
      </c>
      <c r="B40" s="3" t="s">
        <v>13</v>
      </c>
      <c r="C40" s="3" t="s">
        <v>57</v>
      </c>
      <c r="D40" s="4">
        <v>21960</v>
      </c>
      <c r="E40" s="4">
        <v>4357</v>
      </c>
      <c r="F40" s="12">
        <f t="shared" si="0"/>
        <v>19.840619307832423</v>
      </c>
      <c r="G40" s="4">
        <f t="shared" si="1"/>
        <v>-17603</v>
      </c>
    </row>
    <row r="41" spans="1:7" ht="16.5" customHeight="1" hidden="1">
      <c r="A41" s="7" t="s">
        <v>37</v>
      </c>
      <c r="B41" s="7" t="s">
        <v>8</v>
      </c>
      <c r="C41" s="7" t="s">
        <v>38</v>
      </c>
      <c r="D41" s="2">
        <f>D42</f>
        <v>0</v>
      </c>
      <c r="E41" s="2">
        <f>E42</f>
        <v>0</v>
      </c>
      <c r="F41" s="11" t="e">
        <f t="shared" si="0"/>
        <v>#DIV/0!</v>
      </c>
      <c r="G41" s="2">
        <f t="shared" si="1"/>
        <v>0</v>
      </c>
    </row>
    <row r="42" spans="1:7" ht="33" customHeight="1" hidden="1">
      <c r="A42" s="3" t="s">
        <v>37</v>
      </c>
      <c r="B42" s="3" t="s">
        <v>10</v>
      </c>
      <c r="C42" s="3" t="s">
        <v>79</v>
      </c>
      <c r="D42" s="4"/>
      <c r="E42" s="4"/>
      <c r="F42" s="11" t="e">
        <f t="shared" si="0"/>
        <v>#DIV/0!</v>
      </c>
      <c r="G42" s="4">
        <f t="shared" si="1"/>
        <v>0</v>
      </c>
    </row>
    <row r="43" spans="1:7" s="5" customFormat="1" ht="21" customHeight="1">
      <c r="A43" s="7" t="s">
        <v>15</v>
      </c>
      <c r="B43" s="7" t="s">
        <v>8</v>
      </c>
      <c r="C43" s="7" t="s">
        <v>39</v>
      </c>
      <c r="D43" s="2">
        <f>SUM(D44:D49)</f>
        <v>3029731</v>
      </c>
      <c r="E43" s="2">
        <f>SUM(E44:E49)</f>
        <v>600809</v>
      </c>
      <c r="F43" s="11">
        <f t="shared" si="0"/>
        <v>19.83044039223284</v>
      </c>
      <c r="G43" s="2">
        <f t="shared" si="1"/>
        <v>-2428922</v>
      </c>
    </row>
    <row r="44" spans="1:7" s="5" customFormat="1" ht="19.5" customHeight="1">
      <c r="A44" s="3" t="s">
        <v>15</v>
      </c>
      <c r="B44" s="3" t="s">
        <v>7</v>
      </c>
      <c r="C44" s="3" t="s">
        <v>40</v>
      </c>
      <c r="D44" s="4">
        <f>1048451+762</f>
        <v>1049213</v>
      </c>
      <c r="E44" s="4">
        <v>204230</v>
      </c>
      <c r="F44" s="12">
        <f t="shared" si="0"/>
        <v>19.46506572068779</v>
      </c>
      <c r="G44" s="4">
        <f t="shared" si="1"/>
        <v>-844983</v>
      </c>
    </row>
    <row r="45" spans="1:7" ht="16.5" customHeight="1">
      <c r="A45" s="3" t="s">
        <v>15</v>
      </c>
      <c r="B45" s="3" t="s">
        <v>9</v>
      </c>
      <c r="C45" s="3" t="s">
        <v>41</v>
      </c>
      <c r="D45" s="4">
        <f>1540090+672</f>
        <v>1540762</v>
      </c>
      <c r="E45" s="4">
        <v>318186</v>
      </c>
      <c r="F45" s="12">
        <f t="shared" si="0"/>
        <v>20.651210245320172</v>
      </c>
      <c r="G45" s="4">
        <f t="shared" si="1"/>
        <v>-1222576</v>
      </c>
    </row>
    <row r="46" spans="1:7" ht="21" customHeight="1">
      <c r="A46" s="3" t="s">
        <v>15</v>
      </c>
      <c r="B46" s="3" t="s">
        <v>10</v>
      </c>
      <c r="C46" s="3" t="s">
        <v>98</v>
      </c>
      <c r="D46" s="4">
        <v>270662</v>
      </c>
      <c r="E46" s="4">
        <v>52570</v>
      </c>
      <c r="F46" s="12">
        <f t="shared" si="0"/>
        <v>19.422748668080484</v>
      </c>
      <c r="G46" s="4">
        <f t="shared" si="1"/>
        <v>-218092</v>
      </c>
    </row>
    <row r="47" spans="1:7" ht="36" customHeight="1">
      <c r="A47" s="3" t="s">
        <v>15</v>
      </c>
      <c r="B47" s="3" t="s">
        <v>13</v>
      </c>
      <c r="C47" s="3" t="s">
        <v>54</v>
      </c>
      <c r="D47" s="4">
        <v>21003</v>
      </c>
      <c r="E47" s="4">
        <v>3806</v>
      </c>
      <c r="F47" s="12">
        <f t="shared" si="0"/>
        <v>18.1212207779841</v>
      </c>
      <c r="G47" s="4">
        <f t="shared" si="1"/>
        <v>-17197</v>
      </c>
    </row>
    <row r="48" spans="1:7" ht="24" customHeight="1">
      <c r="A48" s="3" t="s">
        <v>15</v>
      </c>
      <c r="B48" s="3" t="s">
        <v>15</v>
      </c>
      <c r="C48" s="3" t="s">
        <v>42</v>
      </c>
      <c r="D48" s="4">
        <v>63202</v>
      </c>
      <c r="E48" s="4">
        <v>4848</v>
      </c>
      <c r="F48" s="12">
        <f t="shared" si="0"/>
        <v>7.670643334071707</v>
      </c>
      <c r="G48" s="4">
        <f t="shared" si="1"/>
        <v>-58354</v>
      </c>
    </row>
    <row r="49" spans="1:7" ht="21.75" customHeight="1">
      <c r="A49" s="3" t="s">
        <v>15</v>
      </c>
      <c r="B49" s="3" t="s">
        <v>25</v>
      </c>
      <c r="C49" s="3" t="s">
        <v>43</v>
      </c>
      <c r="D49" s="4">
        <v>84889</v>
      </c>
      <c r="E49" s="4">
        <v>17169</v>
      </c>
      <c r="F49" s="12">
        <f t="shared" si="0"/>
        <v>20.22523530728363</v>
      </c>
      <c r="G49" s="4">
        <f t="shared" si="1"/>
        <v>-67720</v>
      </c>
    </row>
    <row r="50" spans="1:7" s="5" customFormat="1" ht="27.75" customHeight="1">
      <c r="A50" s="7" t="s">
        <v>30</v>
      </c>
      <c r="B50" s="7" t="s">
        <v>8</v>
      </c>
      <c r="C50" s="7" t="s">
        <v>65</v>
      </c>
      <c r="D50" s="2">
        <f>SUM(D51:D52)</f>
        <v>314373</v>
      </c>
      <c r="E50" s="2">
        <f>SUM(E51:E52)</f>
        <v>61628</v>
      </c>
      <c r="F50" s="11">
        <f t="shared" si="0"/>
        <v>19.60346467412914</v>
      </c>
      <c r="G50" s="2">
        <f t="shared" si="1"/>
        <v>-252745</v>
      </c>
    </row>
    <row r="51" spans="1:7" ht="21" customHeight="1">
      <c r="A51" s="3" t="s">
        <v>30</v>
      </c>
      <c r="B51" s="3" t="s">
        <v>7</v>
      </c>
      <c r="C51" s="3" t="s">
        <v>44</v>
      </c>
      <c r="D51" s="4">
        <v>274444</v>
      </c>
      <c r="E51" s="4">
        <v>53635</v>
      </c>
      <c r="F51" s="12">
        <f t="shared" si="0"/>
        <v>19.54314905773127</v>
      </c>
      <c r="G51" s="4">
        <f t="shared" si="1"/>
        <v>-220809</v>
      </c>
    </row>
    <row r="52" spans="1:7" ht="33">
      <c r="A52" s="3" t="s">
        <v>30</v>
      </c>
      <c r="B52" s="3" t="s">
        <v>12</v>
      </c>
      <c r="C52" s="3" t="s">
        <v>66</v>
      </c>
      <c r="D52" s="4">
        <v>39929</v>
      </c>
      <c r="E52" s="4">
        <v>7993</v>
      </c>
      <c r="F52" s="12">
        <f t="shared" si="0"/>
        <v>20.018032006812092</v>
      </c>
      <c r="G52" s="4">
        <f t="shared" si="1"/>
        <v>-31936</v>
      </c>
    </row>
    <row r="53" spans="1:7" s="5" customFormat="1" ht="16.5">
      <c r="A53" s="7" t="s">
        <v>25</v>
      </c>
      <c r="B53" s="7" t="s">
        <v>8</v>
      </c>
      <c r="C53" s="7" t="s">
        <v>67</v>
      </c>
      <c r="D53" s="2">
        <f>SUM(D54:D59)</f>
        <v>200</v>
      </c>
      <c r="E53" s="2">
        <f>SUM(E54:E59)</f>
        <v>41</v>
      </c>
      <c r="F53" s="11">
        <f t="shared" si="0"/>
        <v>20.5</v>
      </c>
      <c r="G53" s="2">
        <f t="shared" si="1"/>
        <v>-159</v>
      </c>
    </row>
    <row r="54" spans="1:7" s="5" customFormat="1" ht="18.75" customHeight="1">
      <c r="A54" s="3" t="s">
        <v>25</v>
      </c>
      <c r="B54" s="3" t="s">
        <v>7</v>
      </c>
      <c r="C54" s="3" t="s">
        <v>55</v>
      </c>
      <c r="D54" s="4">
        <v>200</v>
      </c>
      <c r="E54" s="4">
        <v>41</v>
      </c>
      <c r="F54" s="12">
        <f t="shared" si="0"/>
        <v>20.5</v>
      </c>
      <c r="G54" s="4">
        <f t="shared" si="1"/>
        <v>-159</v>
      </c>
    </row>
    <row r="55" spans="1:7" s="5" customFormat="1" ht="21" customHeight="1" hidden="1">
      <c r="A55" s="3" t="s">
        <v>25</v>
      </c>
      <c r="B55" s="3" t="s">
        <v>9</v>
      </c>
      <c r="C55" s="3" t="s">
        <v>45</v>
      </c>
      <c r="D55" s="4"/>
      <c r="E55" s="4"/>
      <c r="F55" s="12" t="e">
        <f t="shared" si="0"/>
        <v>#DIV/0!</v>
      </c>
      <c r="G55" s="4">
        <f t="shared" si="1"/>
        <v>0</v>
      </c>
    </row>
    <row r="56" spans="1:7" s="5" customFormat="1" ht="37.5" customHeight="1" hidden="1">
      <c r="A56" s="3" t="s">
        <v>25</v>
      </c>
      <c r="B56" s="3" t="s">
        <v>10</v>
      </c>
      <c r="C56" s="3" t="s">
        <v>59</v>
      </c>
      <c r="D56" s="4"/>
      <c r="E56" s="4"/>
      <c r="F56" s="12" t="e">
        <f t="shared" si="0"/>
        <v>#DIV/0!</v>
      </c>
      <c r="G56" s="4">
        <f t="shared" si="1"/>
        <v>0</v>
      </c>
    </row>
    <row r="57" spans="1:7" s="5" customFormat="1" ht="22.5" customHeight="1" hidden="1">
      <c r="A57" s="3" t="s">
        <v>25</v>
      </c>
      <c r="B57" s="3" t="s">
        <v>12</v>
      </c>
      <c r="C57" s="3" t="s">
        <v>46</v>
      </c>
      <c r="D57" s="4"/>
      <c r="E57" s="4"/>
      <c r="F57" s="12" t="e">
        <f t="shared" si="0"/>
        <v>#DIV/0!</v>
      </c>
      <c r="G57" s="4">
        <f t="shared" si="1"/>
        <v>0</v>
      </c>
    </row>
    <row r="58" spans="1:7" s="5" customFormat="1" ht="16.5" customHeight="1" hidden="1">
      <c r="A58" s="3" t="s">
        <v>25</v>
      </c>
      <c r="B58" s="3" t="s">
        <v>13</v>
      </c>
      <c r="C58" s="3" t="s">
        <v>60</v>
      </c>
      <c r="D58" s="4"/>
      <c r="E58" s="4"/>
      <c r="F58" s="12" t="e">
        <f t="shared" si="0"/>
        <v>#DIV/0!</v>
      </c>
      <c r="G58" s="4">
        <f t="shared" si="1"/>
        <v>0</v>
      </c>
    </row>
    <row r="59" spans="1:7" s="5" customFormat="1" ht="17.25" customHeight="1" hidden="1">
      <c r="A59" s="3" t="s">
        <v>25</v>
      </c>
      <c r="B59" s="3" t="s">
        <v>25</v>
      </c>
      <c r="C59" s="3" t="s">
        <v>68</v>
      </c>
      <c r="D59" s="4"/>
      <c r="E59" s="4"/>
      <c r="F59" s="12" t="e">
        <f t="shared" si="0"/>
        <v>#DIV/0!</v>
      </c>
      <c r="G59" s="4">
        <f t="shared" si="1"/>
        <v>0</v>
      </c>
    </row>
    <row r="60" spans="1:7" s="5" customFormat="1" ht="19.5" customHeight="1">
      <c r="A60" s="7" t="s">
        <v>48</v>
      </c>
      <c r="B60" s="7" t="s">
        <v>8</v>
      </c>
      <c r="C60" s="7" t="s">
        <v>49</v>
      </c>
      <c r="D60" s="2">
        <f>D61+D62+D63+D64+D65</f>
        <v>1365087</v>
      </c>
      <c r="E60" s="2">
        <f>E61+E62+E63+E64+E65</f>
        <v>303362</v>
      </c>
      <c r="F60" s="11">
        <f t="shared" si="0"/>
        <v>22.222905939328406</v>
      </c>
      <c r="G60" s="2">
        <f t="shared" si="1"/>
        <v>-1061725</v>
      </c>
    </row>
    <row r="61" spans="1:7" s="5" customFormat="1" ht="18" customHeight="1">
      <c r="A61" s="3" t="s">
        <v>48</v>
      </c>
      <c r="B61" s="3" t="s">
        <v>7</v>
      </c>
      <c r="C61" s="3" t="s">
        <v>50</v>
      </c>
      <c r="D61" s="4">
        <v>13427</v>
      </c>
      <c r="E61" s="4">
        <v>2945</v>
      </c>
      <c r="F61" s="12">
        <f t="shared" si="0"/>
        <v>21.933417740373873</v>
      </c>
      <c r="G61" s="4">
        <f t="shared" si="1"/>
        <v>-10482</v>
      </c>
    </row>
    <row r="62" spans="1:7" ht="18.75" customHeight="1">
      <c r="A62" s="3" t="s">
        <v>48</v>
      </c>
      <c r="B62" s="3" t="s">
        <v>9</v>
      </c>
      <c r="C62" s="3" t="s">
        <v>51</v>
      </c>
      <c r="D62" s="4">
        <v>63241</v>
      </c>
      <c r="E62" s="4">
        <v>14352</v>
      </c>
      <c r="F62" s="12">
        <f t="shared" si="0"/>
        <v>22.694138296358375</v>
      </c>
      <c r="G62" s="4">
        <f t="shared" si="1"/>
        <v>-48889</v>
      </c>
    </row>
    <row r="63" spans="1:7" ht="18.75" customHeight="1">
      <c r="A63" s="3" t="s">
        <v>48</v>
      </c>
      <c r="B63" s="3" t="s">
        <v>10</v>
      </c>
      <c r="C63" s="3" t="s">
        <v>52</v>
      </c>
      <c r="D63" s="4">
        <v>944544</v>
      </c>
      <c r="E63" s="4">
        <v>220011</v>
      </c>
      <c r="F63" s="12">
        <f t="shared" si="0"/>
        <v>23.292827014940542</v>
      </c>
      <c r="G63" s="4">
        <f t="shared" si="1"/>
        <v>-724533</v>
      </c>
    </row>
    <row r="64" spans="1:7" ht="17.25" customHeight="1">
      <c r="A64" s="3" t="s">
        <v>48</v>
      </c>
      <c r="B64" s="3" t="s">
        <v>12</v>
      </c>
      <c r="C64" s="3" t="s">
        <v>56</v>
      </c>
      <c r="D64" s="4">
        <v>301827</v>
      </c>
      <c r="E64" s="4">
        <v>58688</v>
      </c>
      <c r="F64" s="12">
        <f t="shared" si="0"/>
        <v>19.444251176998744</v>
      </c>
      <c r="G64" s="4">
        <f t="shared" si="1"/>
        <v>-243139</v>
      </c>
    </row>
    <row r="65" spans="1:7" ht="33">
      <c r="A65" s="3" t="s">
        <v>48</v>
      </c>
      <c r="B65" s="3" t="s">
        <v>37</v>
      </c>
      <c r="C65" s="3" t="s">
        <v>53</v>
      </c>
      <c r="D65" s="4">
        <v>42048</v>
      </c>
      <c r="E65" s="4">
        <v>7366</v>
      </c>
      <c r="F65" s="12">
        <f t="shared" si="0"/>
        <v>17.518074581430746</v>
      </c>
      <c r="G65" s="4">
        <f t="shared" si="1"/>
        <v>-34682</v>
      </c>
    </row>
    <row r="66" spans="1:7" s="5" customFormat="1" ht="18.75" customHeight="1">
      <c r="A66" s="7" t="s">
        <v>18</v>
      </c>
      <c r="B66" s="7" t="s">
        <v>8</v>
      </c>
      <c r="C66" s="7" t="s">
        <v>47</v>
      </c>
      <c r="D66" s="2">
        <f>D67+D70+D68+D69</f>
        <v>133096</v>
      </c>
      <c r="E66" s="2">
        <f>E67+E70+E68+E69</f>
        <v>25180</v>
      </c>
      <c r="F66" s="12">
        <f aca="true" t="shared" si="2" ref="F66:F74">E66/D66*100</f>
        <v>18.918675241930636</v>
      </c>
      <c r="G66" s="4">
        <f aca="true" t="shared" si="3" ref="G66:G74">E66-D66</f>
        <v>-107916</v>
      </c>
    </row>
    <row r="67" spans="1:7" ht="18" customHeight="1" hidden="1">
      <c r="A67" s="3" t="s">
        <v>18</v>
      </c>
      <c r="B67" s="3" t="s">
        <v>7</v>
      </c>
      <c r="C67" s="3" t="s">
        <v>69</v>
      </c>
      <c r="D67" s="4"/>
      <c r="E67" s="4"/>
      <c r="F67" s="12" t="e">
        <f t="shared" si="2"/>
        <v>#DIV/0!</v>
      </c>
      <c r="G67" s="4">
        <f t="shared" si="3"/>
        <v>0</v>
      </c>
    </row>
    <row r="68" spans="1:7" ht="16.5">
      <c r="A68" s="3" t="s">
        <v>18</v>
      </c>
      <c r="B68" s="3" t="s">
        <v>9</v>
      </c>
      <c r="C68" s="3" t="s">
        <v>77</v>
      </c>
      <c r="D68" s="4">
        <v>123769</v>
      </c>
      <c r="E68" s="4">
        <v>23765</v>
      </c>
      <c r="F68" s="12">
        <f t="shared" si="2"/>
        <v>19.201092357537025</v>
      </c>
      <c r="G68" s="4">
        <f t="shared" si="3"/>
        <v>-100004</v>
      </c>
    </row>
    <row r="69" spans="1:7" ht="21" customHeight="1">
      <c r="A69" s="3" t="s">
        <v>18</v>
      </c>
      <c r="B69" s="3" t="s">
        <v>10</v>
      </c>
      <c r="C69" s="3" t="s">
        <v>78</v>
      </c>
      <c r="D69" s="4">
        <v>1818</v>
      </c>
      <c r="E69" s="4"/>
      <c r="F69" s="12">
        <f t="shared" si="2"/>
        <v>0</v>
      </c>
      <c r="G69" s="4">
        <f t="shared" si="3"/>
        <v>-1818</v>
      </c>
    </row>
    <row r="70" spans="1:7" ht="33.75" customHeight="1">
      <c r="A70" s="3" t="s">
        <v>18</v>
      </c>
      <c r="B70" s="3" t="s">
        <v>13</v>
      </c>
      <c r="C70" s="3" t="s">
        <v>70</v>
      </c>
      <c r="D70" s="4">
        <v>7509</v>
      </c>
      <c r="E70" s="4">
        <v>1415</v>
      </c>
      <c r="F70" s="12">
        <f t="shared" si="2"/>
        <v>18.844053802104142</v>
      </c>
      <c r="G70" s="4">
        <f t="shared" si="3"/>
        <v>-6094</v>
      </c>
    </row>
    <row r="71" spans="1:7" s="5" customFormat="1" ht="18.75" customHeight="1">
      <c r="A71" s="7" t="s">
        <v>20</v>
      </c>
      <c r="B71" s="7" t="s">
        <v>8</v>
      </c>
      <c r="C71" s="7" t="s">
        <v>71</v>
      </c>
      <c r="D71" s="2">
        <f>D72</f>
        <v>8271</v>
      </c>
      <c r="E71" s="2">
        <f>E72</f>
        <v>1255</v>
      </c>
      <c r="F71" s="11">
        <f t="shared" si="2"/>
        <v>15.173497763269253</v>
      </c>
      <c r="G71" s="2">
        <f t="shared" si="3"/>
        <v>-7016</v>
      </c>
    </row>
    <row r="72" spans="1:7" ht="21" customHeight="1">
      <c r="A72" s="3" t="s">
        <v>20</v>
      </c>
      <c r="B72" s="3" t="s">
        <v>9</v>
      </c>
      <c r="C72" s="3" t="s">
        <v>75</v>
      </c>
      <c r="D72" s="4">
        <v>8271</v>
      </c>
      <c r="E72" s="4">
        <v>1255</v>
      </c>
      <c r="F72" s="12">
        <f t="shared" si="2"/>
        <v>15.173497763269253</v>
      </c>
      <c r="G72" s="4">
        <f t="shared" si="3"/>
        <v>-7016</v>
      </c>
    </row>
    <row r="73" spans="1:7" s="5" customFormat="1" ht="33.75" customHeight="1">
      <c r="A73" s="7" t="s">
        <v>72</v>
      </c>
      <c r="B73" s="7" t="s">
        <v>8</v>
      </c>
      <c r="C73" s="7" t="s">
        <v>19</v>
      </c>
      <c r="D73" s="2">
        <f>D74</f>
        <v>85707</v>
      </c>
      <c r="E73" s="2">
        <f>E74</f>
        <v>22239</v>
      </c>
      <c r="F73" s="11">
        <f t="shared" si="2"/>
        <v>25.947705554972174</v>
      </c>
      <c r="G73" s="2">
        <f t="shared" si="3"/>
        <v>-63468</v>
      </c>
    </row>
    <row r="74" spans="1:7" ht="34.5" customHeight="1">
      <c r="A74" s="3" t="s">
        <v>62</v>
      </c>
      <c r="B74" s="3" t="s">
        <v>7</v>
      </c>
      <c r="C74" s="3" t="s">
        <v>73</v>
      </c>
      <c r="D74" s="4">
        <v>85707</v>
      </c>
      <c r="E74" s="4">
        <v>22239</v>
      </c>
      <c r="F74" s="12">
        <f t="shared" si="2"/>
        <v>25.947705554972174</v>
      </c>
      <c r="G74" s="4">
        <f t="shared" si="3"/>
        <v>-63468</v>
      </c>
    </row>
    <row r="75" spans="1:7" ht="21.75" customHeight="1">
      <c r="A75" s="17" t="s">
        <v>94</v>
      </c>
      <c r="B75" s="18"/>
      <c r="C75" s="19"/>
      <c r="D75" s="2">
        <f>D10+D23+D28+D36+D43+D50+D53+D60+D66+D71+D73+D41+D21</f>
        <v>5873955</v>
      </c>
      <c r="E75" s="2">
        <f>E10+E23+E28+E36+E43+E50+E53+E60+E66+E71+E73+E41+E21</f>
        <v>1216484</v>
      </c>
      <c r="F75" s="11">
        <f t="shared" si="0"/>
        <v>20.709794337886482</v>
      </c>
      <c r="G75" s="2">
        <f t="shared" si="1"/>
        <v>-4657471</v>
      </c>
    </row>
  </sheetData>
  <sheetProtection/>
  <mergeCells count="12">
    <mergeCell ref="A75:C75"/>
    <mergeCell ref="A7:A8"/>
    <mergeCell ref="E2:G2"/>
    <mergeCell ref="A5:G5"/>
    <mergeCell ref="B7:B8"/>
    <mergeCell ref="C7:C8"/>
    <mergeCell ref="D7:D8"/>
    <mergeCell ref="A4:G4"/>
    <mergeCell ref="E7:E8"/>
    <mergeCell ref="F7:F8"/>
    <mergeCell ref="G7:G8"/>
    <mergeCell ref="A1:G1"/>
  </mergeCells>
  <printOptions/>
  <pageMargins left="0.7874015748031497" right="0.5905511811023623" top="1.1811023622047245" bottom="0.7874015748031497" header="0.31496062992125984" footer="0.31496062992125984"/>
  <pageSetup firstPageNumber="8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2017-04-13T10:33:01Z</cp:lastPrinted>
  <dcterms:created xsi:type="dcterms:W3CDTF">2008-10-23T04:36:41Z</dcterms:created>
  <dcterms:modified xsi:type="dcterms:W3CDTF">2019-03-19T12:29:35Z</dcterms:modified>
  <cp:category/>
  <cp:version/>
  <cp:contentType/>
  <cp:contentStatus/>
</cp:coreProperties>
</file>