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110" activeTab="0"/>
  </bookViews>
  <sheets>
    <sheet name="расх." sheetId="1" r:id="rId1"/>
  </sheets>
  <definedNames>
    <definedName name="_xlnm.Print_Titles" localSheetId="0">'расх.'!$9:$9</definedName>
  </definedNames>
  <calcPr fullCalcOnLoad="1" refMode="R1C1"/>
</workbook>
</file>

<file path=xl/sharedStrings.xml><?xml version="1.0" encoding="utf-8"?>
<sst xmlns="http://schemas.openxmlformats.org/spreadsheetml/2006/main" count="199" uniqueCount="96">
  <si>
    <t>тыс.руб.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</si>
  <si>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</si>
  <si>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</si>
  <si>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</si>
  <si>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Отчет</t>
  </si>
  <si>
    <t>Наименование показателей</t>
  </si>
  <si>
    <t>01</t>
  </si>
  <si>
    <t>00</t>
  </si>
  <si>
    <t>02</t>
  </si>
  <si>
    <t>03</t>
  </si>
  <si>
    <t>Функционирование законодательных  (представительных) органов государственной власти и представительных органов муниципальных образований</t>
  </si>
  <si>
    <t>04</t>
  </si>
  <si>
    <t>05</t>
  </si>
  <si>
    <t>Судебная система</t>
  </si>
  <si>
    <t>07</t>
  </si>
  <si>
    <t>Обеспечение проведения выборов и референдумов</t>
  </si>
  <si>
    <t>0106</t>
  </si>
  <si>
    <t>11</t>
  </si>
  <si>
    <t>Обслуживание государственного и муниципального долга</t>
  </si>
  <si>
    <t>12</t>
  </si>
  <si>
    <t>Резервные фонды</t>
  </si>
  <si>
    <t>0113</t>
  </si>
  <si>
    <t>Национальная оборона</t>
  </si>
  <si>
    <t>Органы внутренних дел</t>
  </si>
  <si>
    <t>09</t>
  </si>
  <si>
    <t>Национальная экономика</t>
  </si>
  <si>
    <t>Сельское хозяйство и рыболовство</t>
  </si>
  <si>
    <t>Лесное хозяйство</t>
  </si>
  <si>
    <t>08</t>
  </si>
  <si>
    <t>Транспорт</t>
  </si>
  <si>
    <t>Другие вопросы в области национальной 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</si>
  <si>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</si>
  <si>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</si>
  <si>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</si>
  <si>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</si>
  <si>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06</t>
  </si>
  <si>
    <t>Охрана окружающей среды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</si>
  <si>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</si>
  <si>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</si>
  <si>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</si>
  <si>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</si>
  <si>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</si>
  <si>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Амбулаторная помощь</t>
  </si>
  <si>
    <t>Физическая культура и спорт</t>
  </si>
  <si>
    <t>10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</si>
  <si>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</si>
  <si>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</si>
  <si>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</si>
  <si>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</si>
  <si>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</si>
  <si>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Профессиональная подготовка, переподготовка и повышение квалификации</t>
  </si>
  <si>
    <t>Стационарная медицинская помощь</t>
  </si>
  <si>
    <t>Охрана семьи и детства</t>
  </si>
  <si>
    <t>Другие вопросы в области жилищно-коммунального хозяйства</t>
  </si>
  <si>
    <t>% исполнения к годовым назначениям</t>
  </si>
  <si>
    <t>13</t>
  </si>
  <si>
    <t>Дорожное хозяйство (дорожные фонды)</t>
  </si>
  <si>
    <t>Связь и информатика</t>
  </si>
  <si>
    <t>Культура, кинематография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</si>
  <si>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</si>
  <si>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</si>
  <si>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</si>
  <si>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</si>
  <si>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</si>
  <si>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</si>
  <si>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 xml:space="preserve">13 </t>
  </si>
  <si>
    <t>Обслуживание государственного внутреннего и муниципального долга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</si>
  <si>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</si>
  <si>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 xml:space="preserve">Периодическая печать и издательства </t>
  </si>
  <si>
    <t>Массовый спорт</t>
  </si>
  <si>
    <t>Спорт высших достижений</t>
  </si>
  <si>
    <t>Охрана объектов растительного и животного мира и среды их обитания</t>
  </si>
  <si>
    <t>14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</si>
  <si>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</si>
  <si>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</si>
  <si>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Мобилизационная подготовка экономики</t>
  </si>
  <si>
    <t>Обеспечение пожарной безопасности</t>
  </si>
  <si>
    <t>Обеспечение деятельности финансовых, налоговых и таможенных органов и органов финансового (финансово - бюджетного) надзора</t>
  </si>
  <si>
    <t>Обеспечение деятельности финансовых, налоговых и таможенных органов и органов надзора</t>
  </si>
  <si>
    <t>1</t>
  </si>
  <si>
    <t>2</t>
  </si>
  <si>
    <t>3</t>
  </si>
  <si>
    <t>4</t>
  </si>
  <si>
    <t>5</t>
  </si>
  <si>
    <t>6</t>
  </si>
  <si>
    <t>7</t>
  </si>
  <si>
    <t>ВСЕГО РАСХОДОВ:</t>
  </si>
  <si>
    <t>Дополнительное образование детей</t>
  </si>
  <si>
    <t xml:space="preserve">Молодежная  политика </t>
  </si>
  <si>
    <t>Защита населения и территории от чрезвычайных ситуаций природного и техногенного характера, гражданская оборона</t>
  </si>
  <si>
    <t>Отклонение  от годового плана (+;-)</t>
  </si>
  <si>
    <t>Раз- дел</t>
  </si>
  <si>
    <t>Подраз-дел</t>
  </si>
  <si>
    <t>Утверждено на 2018 год</t>
  </si>
  <si>
    <t>об исполнении бюджета Старооскольского городского округа за 9 месяцев 2018 года по расходам</t>
  </si>
  <si>
    <t>Исполнено на                 01.10.2018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</si>
</sst>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7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72" fontId="2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2">
      <selection activeCell="A74" sqref="A74:IV78"/>
    </sheetView>
  </sheetViews>
  <sheetFormatPr defaultColWidth="9.00390625" defaultRowHeight="12.75"/>
  <cols>
    <col min="1" max="1" width="7.75390625" style="1" customWidth="1"/>
    <col min="2" max="2" width="9.25390625" style="1" customWidth="1"/>
    <col min="3" max="3" width="49.375" style="1" customWidth="1"/>
    <col min="4" max="4" width="15.875" style="1" customWidth="1"/>
    <col min="5" max="5" width="15.00390625" style="1" customWidth="1"/>
    <col min="6" max="6" width="16.125" style="1" customWidth="1"/>
    <col min="7" max="7" width="15.125" style="1" customWidth="1"/>
    <col min="8" max="8" width="9.125" style="1" customWidth="1"/>
    <col min="9" max="9" width="9.00390625" style="1" customWidth="1"/>
    <col min="10" max="16384" width="9.125" style="1" customWidth="1"/>
  </cols>
  <sheetData>
    <row r="1" spans="1:7" ht="16.5" hidden="1">
      <c r="A1" s="17"/>
      <c r="B1" s="17"/>
      <c r="C1" s="17"/>
      <c r="D1" s="17"/>
      <c r="E1" s="17"/>
      <c r="F1" s="17"/>
      <c r="G1" s="17"/>
    </row>
    <row r="2" spans="4:7" ht="12" customHeight="1">
      <c r="D2" s="6"/>
      <c r="E2" s="23"/>
      <c r="F2" s="23"/>
      <c r="G2" s="23"/>
    </row>
    <row r="3" ht="52.5" customHeight="1" hidden="1"/>
    <row r="4" spans="1:7" ht="14.25" customHeight="1">
      <c r="A4" s="25" t="s">
        <v>4</v>
      </c>
      <c r="B4" s="25"/>
      <c r="C4" s="25"/>
      <c r="D4" s="25"/>
      <c r="E4" s="25"/>
      <c r="F4" s="25"/>
      <c r="G4" s="25"/>
    </row>
    <row r="5" spans="1:7" s="5" customFormat="1" ht="19.5" customHeight="1">
      <c r="A5" s="24" t="s">
        <v>94</v>
      </c>
      <c r="B5" s="24"/>
      <c r="C5" s="24"/>
      <c r="D5" s="24"/>
      <c r="E5" s="24"/>
      <c r="F5" s="24"/>
      <c r="G5" s="24"/>
    </row>
    <row r="6" spans="3:7" ht="14.25" customHeight="1">
      <c r="C6" s="8"/>
      <c r="D6" s="9"/>
      <c r="E6" s="10"/>
      <c r="G6" s="1" t="s">
        <v>0</v>
      </c>
    </row>
    <row r="7" spans="1:7" ht="19.5" customHeight="1">
      <c r="A7" s="18" t="s">
        <v>91</v>
      </c>
      <c r="B7" s="18" t="s">
        <v>92</v>
      </c>
      <c r="C7" s="18" t="s">
        <v>5</v>
      </c>
      <c r="D7" s="18" t="s">
        <v>93</v>
      </c>
      <c r="E7" s="18" t="s">
        <v>95</v>
      </c>
      <c r="F7" s="18" t="s">
        <v>54</v>
      </c>
      <c r="G7" s="18" t="s">
        <v>90</v>
      </c>
    </row>
    <row r="8" spans="1:7" ht="48.75" customHeight="1">
      <c r="A8" s="19"/>
      <c r="B8" s="19"/>
      <c r="C8" s="19"/>
      <c r="D8" s="19"/>
      <c r="E8" s="19"/>
      <c r="F8" s="19"/>
      <c r="G8" s="19"/>
    </row>
    <row r="9" spans="1:7" ht="16.5">
      <c r="A9" s="7" t="s">
        <v>79</v>
      </c>
      <c r="B9" s="7" t="s">
        <v>80</v>
      </c>
      <c r="C9" s="7" t="s">
        <v>81</v>
      </c>
      <c r="D9" s="7" t="s">
        <v>82</v>
      </c>
      <c r="E9" s="7" t="s">
        <v>83</v>
      </c>
      <c r="F9" s="7" t="s">
        <v>84</v>
      </c>
      <c r="G9" s="7" t="s">
        <v>85</v>
      </c>
    </row>
    <row r="10" spans="1:7" s="5" customFormat="1" ht="18.75" customHeight="1">
      <c r="A10" s="7" t="s">
        <v>6</v>
      </c>
      <c r="B10" s="7" t="s">
        <v>7</v>
      </c>
      <c r="C10" s="7" t="s">
        <v>1</v>
      </c>
      <c r="D10" s="2">
        <f>D11+D12+D15+D17+D19+D13+D14</f>
        <v>259797</v>
      </c>
      <c r="E10" s="2">
        <f>E11+E12+E15+E17+E19+E13+E14</f>
        <v>167492</v>
      </c>
      <c r="F10" s="11">
        <f aca="true" t="shared" si="0" ref="F10:F71">E10/D10*100</f>
        <v>64.47033645500142</v>
      </c>
      <c r="G10" s="2">
        <f aca="true" t="shared" si="1" ref="G10:G71">E10-D10</f>
        <v>-92305</v>
      </c>
    </row>
    <row r="11" spans="1:7" s="5" customFormat="1" ht="66">
      <c r="A11" s="3" t="s">
        <v>6</v>
      </c>
      <c r="B11" s="3" t="s">
        <v>9</v>
      </c>
      <c r="C11" s="3" t="s">
        <v>10</v>
      </c>
      <c r="D11" s="4">
        <v>6396</v>
      </c>
      <c r="E11" s="4">
        <v>3646</v>
      </c>
      <c r="F11" s="12">
        <f t="shared" si="0"/>
        <v>57.004377736085054</v>
      </c>
      <c r="G11" s="4">
        <f t="shared" si="1"/>
        <v>-2750</v>
      </c>
    </row>
    <row r="12" spans="1:7" s="5" customFormat="1" ht="84" customHeight="1">
      <c r="A12" s="3" t="s">
        <v>6</v>
      </c>
      <c r="B12" s="3" t="s">
        <v>11</v>
      </c>
      <c r="C12" s="3" t="s">
        <v>67</v>
      </c>
      <c r="D12" s="4">
        <v>208474</v>
      </c>
      <c r="E12" s="4">
        <v>137477</v>
      </c>
      <c r="F12" s="12">
        <f t="shared" si="0"/>
        <v>65.94443431794852</v>
      </c>
      <c r="G12" s="4">
        <f t="shared" si="1"/>
        <v>-70997</v>
      </c>
    </row>
    <row r="13" spans="1:7" s="5" customFormat="1" ht="16.5">
      <c r="A13" s="3" t="s">
        <v>6</v>
      </c>
      <c r="B13" s="3" t="s">
        <v>12</v>
      </c>
      <c r="C13" s="3" t="s">
        <v>13</v>
      </c>
      <c r="D13" s="4">
        <v>351</v>
      </c>
      <c r="E13" s="4"/>
      <c r="F13" s="12">
        <f t="shared" si="0"/>
        <v>0</v>
      </c>
      <c r="G13" s="4">
        <f t="shared" si="1"/>
        <v>-351</v>
      </c>
    </row>
    <row r="14" spans="1:7" s="5" customFormat="1" ht="66">
      <c r="A14" s="3" t="s">
        <v>6</v>
      </c>
      <c r="B14" s="3" t="s">
        <v>35</v>
      </c>
      <c r="C14" s="3" t="s">
        <v>77</v>
      </c>
      <c r="D14" s="4">
        <v>6024</v>
      </c>
      <c r="E14" s="4">
        <v>3764</v>
      </c>
      <c r="F14" s="12">
        <f t="shared" si="0"/>
        <v>62.48339973439575</v>
      </c>
      <c r="G14" s="4">
        <f t="shared" si="1"/>
        <v>-2260</v>
      </c>
    </row>
    <row r="15" spans="1:7" s="5" customFormat="1" ht="37.5" customHeight="1">
      <c r="A15" s="3" t="s">
        <v>6</v>
      </c>
      <c r="B15" s="3" t="s">
        <v>14</v>
      </c>
      <c r="C15" s="3" t="s">
        <v>15</v>
      </c>
      <c r="D15" s="4">
        <v>6531</v>
      </c>
      <c r="E15" s="4">
        <v>4702</v>
      </c>
      <c r="F15" s="12">
        <f t="shared" si="0"/>
        <v>71.99510029092022</v>
      </c>
      <c r="G15" s="4">
        <f t="shared" si="1"/>
        <v>-1829</v>
      </c>
    </row>
    <row r="16" spans="1:7" ht="49.5" customHeight="1" hidden="1">
      <c r="A16" s="3" t="s">
        <v>16</v>
      </c>
      <c r="B16" s="3"/>
      <c r="C16" s="3" t="s">
        <v>78</v>
      </c>
      <c r="D16" s="4"/>
      <c r="E16" s="4"/>
      <c r="F16" s="12" t="e">
        <f t="shared" si="0"/>
        <v>#DIV/0!</v>
      </c>
      <c r="G16" s="4">
        <f t="shared" si="1"/>
        <v>0</v>
      </c>
    </row>
    <row r="17" spans="1:7" ht="16.5">
      <c r="A17" s="3" t="s">
        <v>6</v>
      </c>
      <c r="B17" s="3" t="s">
        <v>17</v>
      </c>
      <c r="C17" s="3" t="s">
        <v>20</v>
      </c>
      <c r="D17" s="13">
        <f>2701-374-426</f>
        <v>1901</v>
      </c>
      <c r="E17" s="4"/>
      <c r="F17" s="12"/>
      <c r="G17" s="4">
        <f t="shared" si="1"/>
        <v>-1901</v>
      </c>
    </row>
    <row r="18" spans="1:7" s="5" customFormat="1" ht="16.5" customHeight="1" hidden="1">
      <c r="A18" s="3" t="s">
        <v>21</v>
      </c>
      <c r="B18" s="3"/>
      <c r="C18" s="3" t="s">
        <v>20</v>
      </c>
      <c r="D18" s="4"/>
      <c r="E18" s="4"/>
      <c r="F18" s="12" t="e">
        <f t="shared" si="0"/>
        <v>#DIV/0!</v>
      </c>
      <c r="G18" s="4">
        <f t="shared" si="1"/>
        <v>0</v>
      </c>
    </row>
    <row r="19" spans="1:7" s="5" customFormat="1" ht="21.75" customHeight="1">
      <c r="A19" s="3" t="s">
        <v>6</v>
      </c>
      <c r="B19" s="3" t="s">
        <v>55</v>
      </c>
      <c r="C19" s="3" t="s">
        <v>2</v>
      </c>
      <c r="D19" s="4">
        <v>30120</v>
      </c>
      <c r="E19" s="4">
        <v>17903</v>
      </c>
      <c r="F19" s="12">
        <f t="shared" si="0"/>
        <v>59.438911022576356</v>
      </c>
      <c r="G19" s="4">
        <f t="shared" si="1"/>
        <v>-12217</v>
      </c>
    </row>
    <row r="20" spans="1:7" s="5" customFormat="1" ht="16.5">
      <c r="A20" s="7" t="s">
        <v>8</v>
      </c>
      <c r="B20" s="7" t="s">
        <v>7</v>
      </c>
      <c r="C20" s="7" t="s">
        <v>22</v>
      </c>
      <c r="D20" s="2">
        <f>D21</f>
        <v>64</v>
      </c>
      <c r="E20" s="2">
        <f>E21</f>
        <v>5</v>
      </c>
      <c r="F20" s="11">
        <f t="shared" si="0"/>
        <v>7.8125</v>
      </c>
      <c r="G20" s="2">
        <f t="shared" si="1"/>
        <v>-59</v>
      </c>
    </row>
    <row r="21" spans="1:7" s="5" customFormat="1" ht="21.75" customHeight="1">
      <c r="A21" s="3" t="s">
        <v>8</v>
      </c>
      <c r="B21" s="3" t="s">
        <v>11</v>
      </c>
      <c r="C21" s="3" t="s">
        <v>75</v>
      </c>
      <c r="D21" s="4">
        <v>64</v>
      </c>
      <c r="E21" s="4">
        <v>5</v>
      </c>
      <c r="F21" s="12">
        <f t="shared" si="0"/>
        <v>7.8125</v>
      </c>
      <c r="G21" s="4">
        <f t="shared" si="1"/>
        <v>-59</v>
      </c>
    </row>
    <row r="22" spans="1:7" ht="39" customHeight="1">
      <c r="A22" s="7" t="s">
        <v>9</v>
      </c>
      <c r="B22" s="7" t="s">
        <v>7</v>
      </c>
      <c r="C22" s="7" t="s">
        <v>3</v>
      </c>
      <c r="D22" s="2">
        <f>D24+D25+D26</f>
        <v>68547</v>
      </c>
      <c r="E22" s="2">
        <f>E24+E25+E26</f>
        <v>44764</v>
      </c>
      <c r="F22" s="11">
        <f t="shared" si="0"/>
        <v>65.3040979182167</v>
      </c>
      <c r="G22" s="2">
        <f t="shared" si="1"/>
        <v>-23783</v>
      </c>
    </row>
    <row r="23" spans="1:7" ht="23.25" customHeight="1" hidden="1">
      <c r="A23" s="3" t="s">
        <v>9</v>
      </c>
      <c r="B23" s="3" t="s">
        <v>8</v>
      </c>
      <c r="C23" s="3" t="s">
        <v>23</v>
      </c>
      <c r="D23" s="4"/>
      <c r="E23" s="4"/>
      <c r="F23" s="12" t="e">
        <f t="shared" si="0"/>
        <v>#DIV/0!</v>
      </c>
      <c r="G23" s="4">
        <f t="shared" si="1"/>
        <v>0</v>
      </c>
    </row>
    <row r="24" spans="1:7" ht="49.5">
      <c r="A24" s="3" t="s">
        <v>9</v>
      </c>
      <c r="B24" s="3" t="s">
        <v>24</v>
      </c>
      <c r="C24" s="3" t="s">
        <v>89</v>
      </c>
      <c r="D24" s="4">
        <v>42746</v>
      </c>
      <c r="E24" s="4">
        <v>29796</v>
      </c>
      <c r="F24" s="12">
        <f t="shared" si="0"/>
        <v>69.70476769756235</v>
      </c>
      <c r="G24" s="4">
        <f t="shared" si="1"/>
        <v>-12950</v>
      </c>
    </row>
    <row r="25" spans="1:7" ht="21" customHeight="1">
      <c r="A25" s="3" t="s">
        <v>9</v>
      </c>
      <c r="B25" s="3" t="s">
        <v>44</v>
      </c>
      <c r="C25" s="3" t="s">
        <v>76</v>
      </c>
      <c r="D25" s="4">
        <v>10267</v>
      </c>
      <c r="E25" s="4">
        <v>7977</v>
      </c>
      <c r="F25" s="12">
        <f t="shared" si="0"/>
        <v>77.69552936592969</v>
      </c>
      <c r="G25" s="4">
        <f t="shared" si="1"/>
        <v>-2290</v>
      </c>
    </row>
    <row r="26" spans="1:7" ht="49.5">
      <c r="A26" s="3" t="s">
        <v>9</v>
      </c>
      <c r="B26" s="3" t="s">
        <v>72</v>
      </c>
      <c r="C26" s="3" t="s">
        <v>73</v>
      </c>
      <c r="D26" s="4">
        <v>15534</v>
      </c>
      <c r="E26" s="4">
        <v>6991</v>
      </c>
      <c r="F26" s="12">
        <f t="shared" si="0"/>
        <v>45.00450624436719</v>
      </c>
      <c r="G26" s="4">
        <f t="shared" si="1"/>
        <v>-8543</v>
      </c>
    </row>
    <row r="27" spans="1:7" ht="20.25" customHeight="1">
      <c r="A27" s="7" t="s">
        <v>11</v>
      </c>
      <c r="B27" s="7" t="s">
        <v>7</v>
      </c>
      <c r="C27" s="7" t="s">
        <v>25</v>
      </c>
      <c r="D27" s="2">
        <f>SUM(D28:D34)</f>
        <v>1604755</v>
      </c>
      <c r="E27" s="2">
        <f>SUM(E28:E34)</f>
        <v>767317</v>
      </c>
      <c r="F27" s="11">
        <f t="shared" si="0"/>
        <v>47.815211667824684</v>
      </c>
      <c r="G27" s="2">
        <f t="shared" si="1"/>
        <v>-837438</v>
      </c>
    </row>
    <row r="28" spans="1:7" ht="20.25" customHeight="1">
      <c r="A28" s="3" t="s">
        <v>11</v>
      </c>
      <c r="B28" s="3" t="s">
        <v>6</v>
      </c>
      <c r="C28" s="3" t="s">
        <v>74</v>
      </c>
      <c r="D28" s="4">
        <v>500</v>
      </c>
      <c r="E28" s="4">
        <v>283</v>
      </c>
      <c r="F28" s="12">
        <f>E28/D28*100</f>
        <v>56.599999999999994</v>
      </c>
      <c r="G28" s="4">
        <f>E28-D28</f>
        <v>-217</v>
      </c>
    </row>
    <row r="29" spans="1:7" ht="21" customHeight="1">
      <c r="A29" s="3" t="s">
        <v>11</v>
      </c>
      <c r="B29" s="3" t="s">
        <v>12</v>
      </c>
      <c r="C29" s="3" t="s">
        <v>26</v>
      </c>
      <c r="D29" s="4">
        <v>2682</v>
      </c>
      <c r="E29" s="4">
        <v>227</v>
      </c>
      <c r="F29" s="12">
        <f t="shared" si="0"/>
        <v>8.463832960477257</v>
      </c>
      <c r="G29" s="4">
        <f t="shared" si="1"/>
        <v>-2455</v>
      </c>
    </row>
    <row r="30" spans="1:7" ht="18.75" customHeight="1">
      <c r="A30" s="3" t="s">
        <v>11</v>
      </c>
      <c r="B30" s="3" t="s">
        <v>14</v>
      </c>
      <c r="C30" s="3" t="s">
        <v>27</v>
      </c>
      <c r="D30" s="4">
        <v>32187</v>
      </c>
      <c r="E30" s="4">
        <v>21724</v>
      </c>
      <c r="F30" s="12">
        <f t="shared" si="0"/>
        <v>67.49308727125857</v>
      </c>
      <c r="G30" s="4">
        <f t="shared" si="1"/>
        <v>-10463</v>
      </c>
    </row>
    <row r="31" spans="1:7" ht="18.75" customHeight="1">
      <c r="A31" s="3" t="s">
        <v>11</v>
      </c>
      <c r="B31" s="3" t="s">
        <v>28</v>
      </c>
      <c r="C31" s="3" t="s">
        <v>29</v>
      </c>
      <c r="D31" s="4">
        <f>164127+426</f>
        <v>164553</v>
      </c>
      <c r="E31" s="4">
        <v>114776</v>
      </c>
      <c r="F31" s="12">
        <f t="shared" si="0"/>
        <v>69.75017167721037</v>
      </c>
      <c r="G31" s="4">
        <f t="shared" si="1"/>
        <v>-49777</v>
      </c>
    </row>
    <row r="32" spans="1:7" ht="21" customHeight="1">
      <c r="A32" s="3" t="s">
        <v>11</v>
      </c>
      <c r="B32" s="3" t="s">
        <v>24</v>
      </c>
      <c r="C32" s="3" t="s">
        <v>56</v>
      </c>
      <c r="D32" s="4">
        <f>1236465+10000</f>
        <v>1246465</v>
      </c>
      <c r="E32" s="4">
        <v>528562</v>
      </c>
      <c r="F32" s="12">
        <f t="shared" si="0"/>
        <v>42.40488100347783</v>
      </c>
      <c r="G32" s="4">
        <f t="shared" si="1"/>
        <v>-717903</v>
      </c>
    </row>
    <row r="33" spans="1:7" ht="20.25" customHeight="1">
      <c r="A33" s="3" t="s">
        <v>11</v>
      </c>
      <c r="B33" s="3" t="s">
        <v>44</v>
      </c>
      <c r="C33" s="3" t="s">
        <v>57</v>
      </c>
      <c r="D33" s="4">
        <v>1500</v>
      </c>
      <c r="E33" s="4">
        <v>1112</v>
      </c>
      <c r="F33" s="12">
        <f t="shared" si="0"/>
        <v>74.13333333333333</v>
      </c>
      <c r="G33" s="4">
        <f t="shared" si="1"/>
        <v>-388</v>
      </c>
    </row>
    <row r="34" spans="1:7" ht="33">
      <c r="A34" s="3" t="s">
        <v>11</v>
      </c>
      <c r="B34" s="3" t="s">
        <v>19</v>
      </c>
      <c r="C34" s="3" t="s">
        <v>30</v>
      </c>
      <c r="D34" s="4">
        <v>156868</v>
      </c>
      <c r="E34" s="4">
        <v>100633</v>
      </c>
      <c r="F34" s="12">
        <f t="shared" si="0"/>
        <v>64.15138842848765</v>
      </c>
      <c r="G34" s="4">
        <f t="shared" si="1"/>
        <v>-56235</v>
      </c>
    </row>
    <row r="35" spans="1:7" s="5" customFormat="1" ht="23.25" customHeight="1">
      <c r="A35" s="7" t="s">
        <v>12</v>
      </c>
      <c r="B35" s="7" t="s">
        <v>7</v>
      </c>
      <c r="C35" s="7" t="s">
        <v>31</v>
      </c>
      <c r="D35" s="2">
        <f>D36+D37+D38+D39</f>
        <v>466712</v>
      </c>
      <c r="E35" s="2">
        <f>E36+E37+E38+E39</f>
        <v>268245</v>
      </c>
      <c r="F35" s="11">
        <f t="shared" si="0"/>
        <v>57.47548809544216</v>
      </c>
      <c r="G35" s="2">
        <f t="shared" si="1"/>
        <v>-198467</v>
      </c>
    </row>
    <row r="36" spans="1:7" s="5" customFormat="1" ht="18" customHeight="1">
      <c r="A36" s="3" t="s">
        <v>12</v>
      </c>
      <c r="B36" s="3" t="s">
        <v>6</v>
      </c>
      <c r="C36" s="3" t="s">
        <v>32</v>
      </c>
      <c r="D36" s="4">
        <v>35401</v>
      </c>
      <c r="E36" s="4">
        <v>12609</v>
      </c>
      <c r="F36" s="12">
        <f t="shared" si="0"/>
        <v>35.617637919832774</v>
      </c>
      <c r="G36" s="4">
        <f t="shared" si="1"/>
        <v>-22792</v>
      </c>
    </row>
    <row r="37" spans="1:7" ht="19.5" customHeight="1">
      <c r="A37" s="3" t="s">
        <v>12</v>
      </c>
      <c r="B37" s="3" t="s">
        <v>8</v>
      </c>
      <c r="C37" s="3" t="s">
        <v>33</v>
      </c>
      <c r="D37" s="4">
        <v>36601</v>
      </c>
      <c r="E37" s="4">
        <v>22315</v>
      </c>
      <c r="F37" s="12">
        <f t="shared" si="0"/>
        <v>60.96827955520341</v>
      </c>
      <c r="G37" s="4">
        <f t="shared" si="1"/>
        <v>-14286</v>
      </c>
    </row>
    <row r="38" spans="1:7" ht="20.25" customHeight="1">
      <c r="A38" s="3" t="s">
        <v>12</v>
      </c>
      <c r="B38" s="3" t="s">
        <v>9</v>
      </c>
      <c r="C38" s="3" t="s">
        <v>34</v>
      </c>
      <c r="D38" s="4">
        <v>371194</v>
      </c>
      <c r="E38" s="4">
        <v>217182</v>
      </c>
      <c r="F38" s="12">
        <f t="shared" si="0"/>
        <v>58.509027624368926</v>
      </c>
      <c r="G38" s="4">
        <f t="shared" si="1"/>
        <v>-154012</v>
      </c>
    </row>
    <row r="39" spans="1:7" ht="33">
      <c r="A39" s="3" t="s">
        <v>12</v>
      </c>
      <c r="B39" s="3" t="s">
        <v>12</v>
      </c>
      <c r="C39" s="3" t="s">
        <v>53</v>
      </c>
      <c r="D39" s="4">
        <v>23516</v>
      </c>
      <c r="E39" s="4">
        <v>16139</v>
      </c>
      <c r="F39" s="12">
        <f t="shared" si="0"/>
        <v>68.62986902534445</v>
      </c>
      <c r="G39" s="4">
        <f t="shared" si="1"/>
        <v>-7377</v>
      </c>
    </row>
    <row r="40" spans="1:7" ht="16.5" customHeight="1" hidden="1">
      <c r="A40" s="7" t="s">
        <v>35</v>
      </c>
      <c r="B40" s="7" t="s">
        <v>7</v>
      </c>
      <c r="C40" s="7" t="s">
        <v>36</v>
      </c>
      <c r="D40" s="2">
        <f>D41</f>
        <v>0</v>
      </c>
      <c r="E40" s="2">
        <f>E41</f>
        <v>0</v>
      </c>
      <c r="F40" s="11" t="e">
        <f t="shared" si="0"/>
        <v>#DIV/0!</v>
      </c>
      <c r="G40" s="2">
        <f t="shared" si="1"/>
        <v>0</v>
      </c>
    </row>
    <row r="41" spans="1:7" ht="33" customHeight="1" hidden="1">
      <c r="A41" s="3" t="s">
        <v>35</v>
      </c>
      <c r="B41" s="3" t="s">
        <v>9</v>
      </c>
      <c r="C41" s="3" t="s">
        <v>71</v>
      </c>
      <c r="D41" s="4"/>
      <c r="E41" s="4"/>
      <c r="F41" s="11" t="e">
        <f t="shared" si="0"/>
        <v>#DIV/0!</v>
      </c>
      <c r="G41" s="4">
        <f t="shared" si="1"/>
        <v>0</v>
      </c>
    </row>
    <row r="42" spans="1:7" s="5" customFormat="1" ht="21" customHeight="1">
      <c r="A42" s="7" t="s">
        <v>14</v>
      </c>
      <c r="B42" s="7" t="s">
        <v>7</v>
      </c>
      <c r="C42" s="7" t="s">
        <v>37</v>
      </c>
      <c r="D42" s="2">
        <f>SUM(D43:D48)</f>
        <v>3505110</v>
      </c>
      <c r="E42" s="2">
        <f>SUM(E43:E48)</f>
        <v>2364488</v>
      </c>
      <c r="F42" s="11">
        <f t="shared" si="0"/>
        <v>67.45831086613543</v>
      </c>
      <c r="G42" s="2">
        <f t="shared" si="1"/>
        <v>-1140622</v>
      </c>
    </row>
    <row r="43" spans="1:7" s="5" customFormat="1" ht="18" customHeight="1">
      <c r="A43" s="3" t="s">
        <v>14</v>
      </c>
      <c r="B43" s="3" t="s">
        <v>6</v>
      </c>
      <c r="C43" s="3" t="s">
        <v>38</v>
      </c>
      <c r="D43" s="4">
        <v>1205699</v>
      </c>
      <c r="E43" s="4">
        <v>844957</v>
      </c>
      <c r="F43" s="12">
        <f t="shared" si="0"/>
        <v>70.08026049619349</v>
      </c>
      <c r="G43" s="4">
        <f t="shared" si="1"/>
        <v>-360742</v>
      </c>
    </row>
    <row r="44" spans="1:7" ht="16.5" customHeight="1">
      <c r="A44" s="3" t="s">
        <v>14</v>
      </c>
      <c r="B44" s="3" t="s">
        <v>8</v>
      </c>
      <c r="C44" s="3" t="s">
        <v>39</v>
      </c>
      <c r="D44" s="4">
        <v>1836238</v>
      </c>
      <c r="E44" s="4">
        <v>1201873</v>
      </c>
      <c r="F44" s="12">
        <f t="shared" si="0"/>
        <v>65.45300772557806</v>
      </c>
      <c r="G44" s="4">
        <f t="shared" si="1"/>
        <v>-634365</v>
      </c>
    </row>
    <row r="45" spans="1:7" ht="19.5" customHeight="1">
      <c r="A45" s="3" t="s">
        <v>14</v>
      </c>
      <c r="B45" s="3" t="s">
        <v>9</v>
      </c>
      <c r="C45" s="3" t="s">
        <v>87</v>
      </c>
      <c r="D45" s="4">
        <v>286360</v>
      </c>
      <c r="E45" s="4">
        <v>200296</v>
      </c>
      <c r="F45" s="12">
        <f t="shared" si="0"/>
        <v>69.94552311775386</v>
      </c>
      <c r="G45" s="4">
        <f t="shared" si="1"/>
        <v>-86064</v>
      </c>
    </row>
    <row r="46" spans="1:7" ht="36" customHeight="1">
      <c r="A46" s="3" t="s">
        <v>14</v>
      </c>
      <c r="B46" s="3" t="s">
        <v>12</v>
      </c>
      <c r="C46" s="3" t="s">
        <v>50</v>
      </c>
      <c r="D46" s="4">
        <v>21120</v>
      </c>
      <c r="E46" s="4">
        <v>14771</v>
      </c>
      <c r="F46" s="12">
        <f t="shared" si="0"/>
        <v>69.93844696969697</v>
      </c>
      <c r="G46" s="4">
        <f t="shared" si="1"/>
        <v>-6349</v>
      </c>
    </row>
    <row r="47" spans="1:7" ht="21" customHeight="1">
      <c r="A47" s="3" t="s">
        <v>14</v>
      </c>
      <c r="B47" s="3" t="s">
        <v>14</v>
      </c>
      <c r="C47" s="3" t="s">
        <v>88</v>
      </c>
      <c r="D47" s="4">
        <f>61172+374</f>
        <v>61546</v>
      </c>
      <c r="E47" s="4">
        <v>38899</v>
      </c>
      <c r="F47" s="12">
        <f t="shared" si="0"/>
        <v>63.20313261625451</v>
      </c>
      <c r="G47" s="4">
        <f t="shared" si="1"/>
        <v>-22647</v>
      </c>
    </row>
    <row r="48" spans="1:7" ht="21.75" customHeight="1">
      <c r="A48" s="3" t="s">
        <v>14</v>
      </c>
      <c r="B48" s="3" t="s">
        <v>24</v>
      </c>
      <c r="C48" s="3" t="s">
        <v>40</v>
      </c>
      <c r="D48" s="4">
        <v>94147</v>
      </c>
      <c r="E48" s="4">
        <v>63692</v>
      </c>
      <c r="F48" s="12">
        <f t="shared" si="0"/>
        <v>67.6516511413003</v>
      </c>
      <c r="G48" s="4">
        <f t="shared" si="1"/>
        <v>-30455</v>
      </c>
    </row>
    <row r="49" spans="1:7" s="5" customFormat="1" ht="27.75" customHeight="1">
      <c r="A49" s="7" t="s">
        <v>28</v>
      </c>
      <c r="B49" s="7" t="s">
        <v>7</v>
      </c>
      <c r="C49" s="7" t="s">
        <v>58</v>
      </c>
      <c r="D49" s="2">
        <f>SUM(D50:D51)</f>
        <v>385369</v>
      </c>
      <c r="E49" s="2">
        <f>SUM(E50:E51)</f>
        <v>240600</v>
      </c>
      <c r="F49" s="11">
        <f t="shared" si="0"/>
        <v>62.433667471955445</v>
      </c>
      <c r="G49" s="2">
        <f t="shared" si="1"/>
        <v>-144769</v>
      </c>
    </row>
    <row r="50" spans="1:7" ht="21" customHeight="1">
      <c r="A50" s="3" t="s">
        <v>28</v>
      </c>
      <c r="B50" s="3" t="s">
        <v>6</v>
      </c>
      <c r="C50" s="3" t="s">
        <v>41</v>
      </c>
      <c r="D50" s="4">
        <v>336378</v>
      </c>
      <c r="E50" s="4">
        <v>208797</v>
      </c>
      <c r="F50" s="12">
        <f t="shared" si="0"/>
        <v>62.072133135936355</v>
      </c>
      <c r="G50" s="4">
        <f t="shared" si="1"/>
        <v>-127581</v>
      </c>
    </row>
    <row r="51" spans="1:7" ht="33">
      <c r="A51" s="3" t="s">
        <v>28</v>
      </c>
      <c r="B51" s="3" t="s">
        <v>11</v>
      </c>
      <c r="C51" s="3" t="s">
        <v>59</v>
      </c>
      <c r="D51" s="4">
        <v>48991</v>
      </c>
      <c r="E51" s="4">
        <v>31803</v>
      </c>
      <c r="F51" s="12">
        <f t="shared" si="0"/>
        <v>64.91600498050663</v>
      </c>
      <c r="G51" s="4">
        <f t="shared" si="1"/>
        <v>-17188</v>
      </c>
    </row>
    <row r="52" spans="1:7" s="5" customFormat="1" ht="16.5">
      <c r="A52" s="7" t="s">
        <v>24</v>
      </c>
      <c r="B52" s="7" t="s">
        <v>7</v>
      </c>
      <c r="C52" s="7" t="s">
        <v>60</v>
      </c>
      <c r="D52" s="2">
        <f>SUM(D53:D55)</f>
        <v>11163</v>
      </c>
      <c r="E52" s="2">
        <f>SUM(E53:E55)</f>
        <v>31</v>
      </c>
      <c r="F52" s="11">
        <f t="shared" si="0"/>
        <v>0.27770312639971334</v>
      </c>
      <c r="G52" s="2">
        <f t="shared" si="1"/>
        <v>-11132</v>
      </c>
    </row>
    <row r="53" spans="1:7" s="5" customFormat="1" ht="16.5">
      <c r="A53" s="3" t="s">
        <v>24</v>
      </c>
      <c r="B53" s="3" t="s">
        <v>6</v>
      </c>
      <c r="C53" s="3" t="s">
        <v>51</v>
      </c>
      <c r="D53" s="4">
        <v>11163</v>
      </c>
      <c r="E53" s="4">
        <v>31</v>
      </c>
      <c r="F53" s="12">
        <f t="shared" si="0"/>
        <v>0.27770312639971334</v>
      </c>
      <c r="G53" s="4">
        <f t="shared" si="1"/>
        <v>-11132</v>
      </c>
    </row>
    <row r="54" spans="1:7" s="5" customFormat="1" ht="16.5" hidden="1">
      <c r="A54" s="3" t="s">
        <v>24</v>
      </c>
      <c r="B54" s="3" t="s">
        <v>8</v>
      </c>
      <c r="C54" s="3" t="s">
        <v>42</v>
      </c>
      <c r="D54" s="4"/>
      <c r="E54" s="4"/>
      <c r="F54" s="12" t="e">
        <f t="shared" si="0"/>
        <v>#DIV/0!</v>
      </c>
      <c r="G54" s="4">
        <f t="shared" si="1"/>
        <v>0</v>
      </c>
    </row>
    <row r="55" spans="1:7" s="5" customFormat="1" ht="16.5" hidden="1">
      <c r="A55" s="3" t="s">
        <v>24</v>
      </c>
      <c r="B55" s="3" t="s">
        <v>24</v>
      </c>
      <c r="C55" s="3" t="s">
        <v>61</v>
      </c>
      <c r="D55" s="4"/>
      <c r="E55" s="4"/>
      <c r="F55" s="12" t="e">
        <f t="shared" si="0"/>
        <v>#DIV/0!</v>
      </c>
      <c r="G55" s="4">
        <f t="shared" si="1"/>
        <v>0</v>
      </c>
    </row>
    <row r="56" spans="1:7" s="5" customFormat="1" ht="19.5" customHeight="1">
      <c r="A56" s="7" t="s">
        <v>44</v>
      </c>
      <c r="B56" s="7" t="s">
        <v>7</v>
      </c>
      <c r="C56" s="7" t="s">
        <v>45</v>
      </c>
      <c r="D56" s="2">
        <f>D57+D58+D59+D60+D61</f>
        <v>1313406</v>
      </c>
      <c r="E56" s="2">
        <f>E57+E58+E59+E60+E61</f>
        <v>813993</v>
      </c>
      <c r="F56" s="11">
        <f t="shared" si="0"/>
        <v>61.97573332236948</v>
      </c>
      <c r="G56" s="2">
        <f t="shared" si="1"/>
        <v>-499413</v>
      </c>
    </row>
    <row r="57" spans="1:7" s="5" customFormat="1" ht="18" customHeight="1">
      <c r="A57" s="3" t="s">
        <v>44</v>
      </c>
      <c r="B57" s="3" t="s">
        <v>6</v>
      </c>
      <c r="C57" s="3" t="s">
        <v>46</v>
      </c>
      <c r="D57" s="4">
        <v>15080</v>
      </c>
      <c r="E57" s="4">
        <v>10385</v>
      </c>
      <c r="F57" s="12">
        <f t="shared" si="0"/>
        <v>68.86604774535809</v>
      </c>
      <c r="G57" s="4">
        <f t="shared" si="1"/>
        <v>-4695</v>
      </c>
    </row>
    <row r="58" spans="1:7" ht="18.75" customHeight="1">
      <c r="A58" s="3" t="s">
        <v>44</v>
      </c>
      <c r="B58" s="3" t="s">
        <v>8</v>
      </c>
      <c r="C58" s="3" t="s">
        <v>47</v>
      </c>
      <c r="D58" s="4">
        <v>74598</v>
      </c>
      <c r="E58" s="4">
        <v>50031</v>
      </c>
      <c r="F58" s="12">
        <f t="shared" si="0"/>
        <v>67.0674817019223</v>
      </c>
      <c r="G58" s="4">
        <f t="shared" si="1"/>
        <v>-24567</v>
      </c>
    </row>
    <row r="59" spans="1:7" ht="18.75" customHeight="1">
      <c r="A59" s="3" t="s">
        <v>44</v>
      </c>
      <c r="B59" s="3" t="s">
        <v>9</v>
      </c>
      <c r="C59" s="3" t="s">
        <v>48</v>
      </c>
      <c r="D59" s="4">
        <v>859013</v>
      </c>
      <c r="E59" s="4">
        <v>557677</v>
      </c>
      <c r="F59" s="12">
        <f t="shared" si="0"/>
        <v>64.92067058356508</v>
      </c>
      <c r="G59" s="4">
        <f t="shared" si="1"/>
        <v>-301336</v>
      </c>
    </row>
    <row r="60" spans="1:7" ht="17.25" customHeight="1">
      <c r="A60" s="3" t="s">
        <v>44</v>
      </c>
      <c r="B60" s="3" t="s">
        <v>11</v>
      </c>
      <c r="C60" s="3" t="s">
        <v>52</v>
      </c>
      <c r="D60" s="4">
        <v>318961</v>
      </c>
      <c r="E60" s="4">
        <v>168358</v>
      </c>
      <c r="F60" s="12">
        <f t="shared" si="0"/>
        <v>52.78325563313383</v>
      </c>
      <c r="G60" s="4">
        <f t="shared" si="1"/>
        <v>-150603</v>
      </c>
    </row>
    <row r="61" spans="1:7" ht="33">
      <c r="A61" s="3" t="s">
        <v>44</v>
      </c>
      <c r="B61" s="3" t="s">
        <v>35</v>
      </c>
      <c r="C61" s="3" t="s">
        <v>49</v>
      </c>
      <c r="D61" s="4">
        <v>45754</v>
      </c>
      <c r="E61" s="4">
        <v>27542</v>
      </c>
      <c r="F61" s="12">
        <f t="shared" si="0"/>
        <v>60.195829872798</v>
      </c>
      <c r="G61" s="4">
        <f t="shared" si="1"/>
        <v>-18212</v>
      </c>
    </row>
    <row r="62" spans="1:7" s="5" customFormat="1" ht="18.75" customHeight="1">
      <c r="A62" s="7" t="s">
        <v>17</v>
      </c>
      <c r="B62" s="7" t="s">
        <v>7</v>
      </c>
      <c r="C62" s="7" t="s">
        <v>43</v>
      </c>
      <c r="D62" s="2">
        <f>D63+D66+D64+D65</f>
        <v>147858</v>
      </c>
      <c r="E62" s="2">
        <f>E63+E66+E64+E65</f>
        <v>98010</v>
      </c>
      <c r="F62" s="12">
        <f aca="true" t="shared" si="2" ref="F62:F70">E62/D62*100</f>
        <v>66.28657225175506</v>
      </c>
      <c r="G62" s="4">
        <f aca="true" t="shared" si="3" ref="G62:G70">E62-D62</f>
        <v>-49848</v>
      </c>
    </row>
    <row r="63" spans="1:7" ht="18" customHeight="1" hidden="1">
      <c r="A63" s="3" t="s">
        <v>17</v>
      </c>
      <c r="B63" s="3" t="s">
        <v>6</v>
      </c>
      <c r="C63" s="3" t="s">
        <v>62</v>
      </c>
      <c r="D63" s="4"/>
      <c r="E63" s="4"/>
      <c r="F63" s="12" t="e">
        <f t="shared" si="2"/>
        <v>#DIV/0!</v>
      </c>
      <c r="G63" s="4">
        <f t="shared" si="3"/>
        <v>0</v>
      </c>
    </row>
    <row r="64" spans="1:7" ht="16.5">
      <c r="A64" s="3" t="s">
        <v>17</v>
      </c>
      <c r="B64" s="3" t="s">
        <v>8</v>
      </c>
      <c r="C64" s="3" t="s">
        <v>69</v>
      </c>
      <c r="D64" s="4">
        <v>133472</v>
      </c>
      <c r="E64" s="4">
        <v>92398</v>
      </c>
      <c r="F64" s="12">
        <f t="shared" si="2"/>
        <v>69.2265044353872</v>
      </c>
      <c r="G64" s="4">
        <f t="shared" si="3"/>
        <v>-41074</v>
      </c>
    </row>
    <row r="65" spans="1:7" ht="21" customHeight="1">
      <c r="A65" s="3" t="s">
        <v>17</v>
      </c>
      <c r="B65" s="3" t="s">
        <v>9</v>
      </c>
      <c r="C65" s="3" t="s">
        <v>70</v>
      </c>
      <c r="D65" s="4">
        <v>6628</v>
      </c>
      <c r="E65" s="4">
        <v>246</v>
      </c>
      <c r="F65" s="12">
        <f t="shared" si="2"/>
        <v>3.711526855763428</v>
      </c>
      <c r="G65" s="4">
        <f t="shared" si="3"/>
        <v>-6382</v>
      </c>
    </row>
    <row r="66" spans="1:7" ht="33.75" customHeight="1">
      <c r="A66" s="3" t="s">
        <v>17</v>
      </c>
      <c r="B66" s="3" t="s">
        <v>12</v>
      </c>
      <c r="C66" s="3" t="s">
        <v>63</v>
      </c>
      <c r="D66" s="4">
        <v>7758</v>
      </c>
      <c r="E66" s="4">
        <v>5366</v>
      </c>
      <c r="F66" s="12">
        <f t="shared" si="2"/>
        <v>69.16731116267079</v>
      </c>
      <c r="G66" s="4">
        <f t="shared" si="3"/>
        <v>-2392</v>
      </c>
    </row>
    <row r="67" spans="1:7" s="5" customFormat="1" ht="18.75" customHeight="1">
      <c r="A67" s="7" t="s">
        <v>19</v>
      </c>
      <c r="B67" s="7" t="s">
        <v>7</v>
      </c>
      <c r="C67" s="7" t="s">
        <v>64</v>
      </c>
      <c r="D67" s="2">
        <f>D68</f>
        <v>12593</v>
      </c>
      <c r="E67" s="2">
        <f>E68</f>
        <v>7163</v>
      </c>
      <c r="F67" s="11">
        <f t="shared" si="2"/>
        <v>56.88080679742714</v>
      </c>
      <c r="G67" s="2">
        <f t="shared" si="3"/>
        <v>-5430</v>
      </c>
    </row>
    <row r="68" spans="1:7" ht="18" customHeight="1">
      <c r="A68" s="3" t="s">
        <v>19</v>
      </c>
      <c r="B68" s="3" t="s">
        <v>8</v>
      </c>
      <c r="C68" s="3" t="s">
        <v>68</v>
      </c>
      <c r="D68" s="4">
        <v>12593</v>
      </c>
      <c r="E68" s="4">
        <v>7163</v>
      </c>
      <c r="F68" s="12">
        <f t="shared" si="2"/>
        <v>56.88080679742714</v>
      </c>
      <c r="G68" s="4">
        <f t="shared" si="3"/>
        <v>-5430</v>
      </c>
    </row>
    <row r="69" spans="1:7" s="5" customFormat="1" ht="33.75" customHeight="1">
      <c r="A69" s="7" t="s">
        <v>65</v>
      </c>
      <c r="B69" s="7" t="s">
        <v>7</v>
      </c>
      <c r="C69" s="7" t="s">
        <v>18</v>
      </c>
      <c r="D69" s="2">
        <f>D70</f>
        <v>28527</v>
      </c>
      <c r="E69" s="2">
        <f>E70</f>
        <v>22345</v>
      </c>
      <c r="F69" s="11">
        <f t="shared" si="2"/>
        <v>78.32930206471063</v>
      </c>
      <c r="G69" s="2">
        <f t="shared" si="3"/>
        <v>-6182</v>
      </c>
    </row>
    <row r="70" spans="1:7" ht="34.5" customHeight="1">
      <c r="A70" s="3" t="s">
        <v>55</v>
      </c>
      <c r="B70" s="3" t="s">
        <v>6</v>
      </c>
      <c r="C70" s="3" t="s">
        <v>66</v>
      </c>
      <c r="D70" s="4">
        <v>28527</v>
      </c>
      <c r="E70" s="4">
        <v>22345</v>
      </c>
      <c r="F70" s="12">
        <f t="shared" si="2"/>
        <v>78.32930206471063</v>
      </c>
      <c r="G70" s="4">
        <f t="shared" si="3"/>
        <v>-6182</v>
      </c>
    </row>
    <row r="71" spans="1:7" ht="21.75" customHeight="1">
      <c r="A71" s="20" t="s">
        <v>86</v>
      </c>
      <c r="B71" s="21"/>
      <c r="C71" s="22"/>
      <c r="D71" s="2">
        <f>D10+D22+D27+D35+D42+D49+D52+D56+D62+D67+D69+D40+D20</f>
        <v>7803901</v>
      </c>
      <c r="E71" s="2">
        <f>E10+E22+E27+E35+E42+E49+E52+E56+E62+E67+E69+E40+E20</f>
        <v>4794453</v>
      </c>
      <c r="F71" s="11">
        <f t="shared" si="0"/>
        <v>61.43661996737273</v>
      </c>
      <c r="G71" s="2">
        <f t="shared" si="1"/>
        <v>-3009448</v>
      </c>
    </row>
    <row r="72" spans="1:7" ht="14.25" customHeight="1">
      <c r="A72" s="14"/>
      <c r="B72" s="14"/>
      <c r="C72" s="14"/>
      <c r="D72" s="15"/>
      <c r="E72" s="15"/>
      <c r="F72" s="16"/>
      <c r="G72" s="15"/>
    </row>
    <row r="73" spans="1:7" ht="12.75" customHeight="1">
      <c r="A73" s="14"/>
      <c r="B73" s="14"/>
      <c r="C73" s="14"/>
      <c r="D73" s="15"/>
      <c r="E73" s="15"/>
      <c r="F73" s="16"/>
      <c r="G73" s="15"/>
    </row>
  </sheetData>
  <sheetProtection/>
  <mergeCells count="12">
    <mergeCell ref="A71:C71"/>
    <mergeCell ref="A7:A8"/>
    <mergeCell ref="E2:G2"/>
    <mergeCell ref="A5:G5"/>
    <mergeCell ref="B7:B8"/>
    <mergeCell ref="C7:C8"/>
    <mergeCell ref="D7:D8"/>
    <mergeCell ref="A4:G4"/>
    <mergeCell ref="E7:E8"/>
    <mergeCell ref="F7:F8"/>
    <mergeCell ref="G7:G8"/>
    <mergeCell ref="A1:G1"/>
  </mergeCells>
  <printOptions/>
  <pageMargins left="0.7874015748031497" right="0.5905511811023623" top="1.1811023622047245" bottom="0.7874015748031497" header="0.31496062992125984" footer="0.31496062992125984"/>
  <pageSetup firstPageNumber="8" useFirstPageNumber="1" horizontalDpi="600" verticalDpi="600" orientation="landscape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malytina</dc:creator>
  <cp:keywords/>
  <dc:description/>
  <cp:lastModifiedBy>Махонин Сергей Александрович</cp:lastModifiedBy>
  <cp:lastPrinted>2018-10-15T15:08:09Z</cp:lastPrinted>
  <dcterms:created xsi:type="dcterms:W3CDTF">2008-10-23T04:36:41Z</dcterms:created>
  <dcterms:modified xsi:type="dcterms:W3CDTF">2019-03-19T12:32:57Z</dcterms:modified>
  <cp:category/>
  <cp:version/>
  <cp:contentType/>
  <cp:contentStatus/>
</cp:coreProperties>
</file>